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  <sheet name="Tabelle2" sheetId="2" r:id="rId2"/>
    <sheet name="Tabelle3" sheetId="3" r:id="rId3"/>
    <sheet name="__Goal_Metadata" sheetId="4" state="veryHidden" r:id="rId4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<sst xmlns="http://schemas.openxmlformats.org/spreadsheetml/2006/main" count="272" uniqueCount="35">
  <si>
    <t>:</t>
  </si>
  <si>
    <t>Rangliste</t>
  </si>
  <si>
    <t>Torverhältnis</t>
  </si>
  <si>
    <t>Punkte</t>
  </si>
  <si>
    <t>1.</t>
  </si>
  <si>
    <t>2.</t>
  </si>
  <si>
    <t>4.</t>
  </si>
  <si>
    <t>5.</t>
  </si>
  <si>
    <t>6.</t>
  </si>
  <si>
    <t>7.</t>
  </si>
  <si>
    <t>_KAW999934</t>
  </si>
  <si>
    <t>J</t>
  </si>
  <si>
    <t>_KAW999929</t>
  </si>
  <si>
    <t>d2fab444-4676-4d82-965a-f723af210f58</t>
  </si>
  <si>
    <t>8.</t>
  </si>
  <si>
    <t>Sätze</t>
  </si>
  <si>
    <t>Satzverhältnis</t>
  </si>
  <si>
    <t>Tore</t>
  </si>
  <si>
    <t>Spielzähler</t>
  </si>
  <si>
    <t>Spiele</t>
  </si>
  <si>
    <t>3.</t>
  </si>
  <si>
    <t>Mannschaften</t>
  </si>
  <si>
    <t xml:space="preserve">                      Hinrunde</t>
  </si>
  <si>
    <t xml:space="preserve">                     Rückrunde</t>
  </si>
  <si>
    <t xml:space="preserve">          Punkte</t>
  </si>
  <si>
    <t>Ergebnisse</t>
  </si>
  <si>
    <t>Rangfaktor</t>
  </si>
  <si>
    <t>Sortierung</t>
  </si>
  <si>
    <t>LH Kicker 1</t>
  </si>
  <si>
    <t>LH Kicker 2</t>
  </si>
  <si>
    <t>LH Kicker 3</t>
  </si>
  <si>
    <t>Stadt Celle</t>
  </si>
  <si>
    <t>CF Kicker</t>
  </si>
  <si>
    <t>Die Stricher</t>
  </si>
  <si>
    <t>KMA Kicker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</si>
</sst>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60"/>
      <name val="Calibri"/>
      <family val="2"/>
    </font>
    <font>
      <sz val="6"/>
      <color indexed="10"/>
      <name val="Calibri"/>
      <family val="2"/>
    </font>
    <font>
      <sz val="6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6"/>
      <color rgb="FFC00000"/>
      <name val="Calibri"/>
      <family val="2"/>
    </font>
    <font>
      <sz val="6"/>
      <color rgb="FFFF0000"/>
      <name val="Calibri"/>
      <family val="2"/>
    </font>
    <font>
      <sz val="6"/>
      <color theme="8" tint="-0.2499700039625167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9" fillId="35" borderId="0" xfId="0" applyFont="1" applyFill="1" applyAlignment="1">
      <alignment horizontal="center"/>
    </xf>
    <xf numFmtId="0" fontId="39" fillId="36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37" borderId="0" xfId="0" applyFont="1" applyFill="1" applyAlignment="1">
      <alignment horizontal="center"/>
    </xf>
    <xf numFmtId="0" fontId="39" fillId="38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9" borderId="0" xfId="0" applyFont="1" applyFill="1" applyAlignment="1">
      <alignment horizontal="center"/>
    </xf>
    <xf numFmtId="0" fontId="39" fillId="40" borderId="0" xfId="0" applyFont="1" applyFill="1" applyAlignment="1">
      <alignment horizontal="center"/>
    </xf>
    <xf numFmtId="0" fontId="39" fillId="25" borderId="0" xfId="0" applyFont="1" applyFill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4" borderId="0" xfId="0" applyFont="1" applyFill="1" applyAlignment="1">
      <alignment horizontal="center"/>
    </xf>
    <xf numFmtId="0" fontId="39" fillId="3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39" fillId="0" borderId="0" xfId="0" applyFont="1" applyAlignment="1">
      <alignment vertical="center"/>
    </xf>
    <xf numFmtId="0" fontId="39" fillId="41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40" fillId="35" borderId="0" xfId="0" applyFont="1" applyFill="1" applyBorder="1" applyAlignment="1">
      <alignment horizontal="center"/>
    </xf>
    <xf numFmtId="1" fontId="40" fillId="35" borderId="0" xfId="0" applyNumberFormat="1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/>
    </xf>
    <xf numFmtId="1" fontId="40" fillId="33" borderId="0" xfId="0" applyNumberFormat="1" applyFont="1" applyFill="1" applyBorder="1" applyAlignment="1">
      <alignment horizontal="center"/>
    </xf>
    <xf numFmtId="0" fontId="40" fillId="19" borderId="0" xfId="0" applyFont="1" applyFill="1" applyAlignment="1">
      <alignment horizontal="center"/>
    </xf>
    <xf numFmtId="0" fontId="40" fillId="19" borderId="0" xfId="0" applyFont="1" applyFill="1" applyBorder="1" applyAlignment="1">
      <alignment horizontal="center"/>
    </xf>
    <xf numFmtId="1" fontId="40" fillId="19" borderId="0" xfId="0" applyNumberFormat="1" applyFont="1" applyFill="1" applyBorder="1" applyAlignment="1">
      <alignment horizontal="center"/>
    </xf>
    <xf numFmtId="0" fontId="40" fillId="42" borderId="0" xfId="0" applyFont="1" applyFill="1" applyAlignment="1">
      <alignment horizontal="center"/>
    </xf>
    <xf numFmtId="0" fontId="40" fillId="42" borderId="0" xfId="0" applyFont="1" applyFill="1" applyBorder="1" applyAlignment="1">
      <alignment horizontal="center"/>
    </xf>
    <xf numFmtId="1" fontId="40" fillId="42" borderId="0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1" fontId="39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43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39" fillId="34" borderId="0" xfId="0" applyFont="1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27" fillId="43" borderId="0" xfId="0" applyFont="1" applyFill="1" applyAlignment="1">
      <alignment horizontal="center"/>
    </xf>
    <xf numFmtId="0" fontId="40" fillId="43" borderId="0" xfId="0" applyFont="1" applyFill="1" applyAlignment="1">
      <alignment horizontal="center" vertical="center"/>
    </xf>
    <xf numFmtId="0" fontId="39" fillId="43" borderId="0" xfId="0" applyFont="1" applyFill="1" applyAlignment="1">
      <alignment horizontal="center" vertical="center"/>
    </xf>
    <xf numFmtId="0" fontId="39" fillId="43" borderId="0" xfId="0" applyFont="1" applyFill="1" applyAlignment="1">
      <alignment horizontal="center"/>
    </xf>
    <xf numFmtId="0" fontId="40" fillId="41" borderId="0" xfId="0" applyFont="1" applyFill="1" applyAlignment="1">
      <alignment horizontal="center" vertical="center"/>
    </xf>
    <xf numFmtId="0" fontId="39" fillId="41" borderId="0" xfId="0" applyFont="1" applyFill="1" applyAlignment="1">
      <alignment horizontal="center" vertical="center"/>
    </xf>
    <xf numFmtId="0" fontId="42" fillId="41" borderId="0" xfId="0" applyFont="1" applyFill="1" applyAlignment="1">
      <alignment horizontal="center"/>
    </xf>
    <xf numFmtId="0" fontId="43" fillId="41" borderId="0" xfId="0" applyFont="1" applyFill="1" applyAlignment="1">
      <alignment horizontal="center"/>
    </xf>
    <xf numFmtId="0" fontId="0" fillId="3" borderId="0" xfId="0" applyFill="1" applyAlignment="1">
      <alignment/>
    </xf>
    <xf numFmtId="0" fontId="40" fillId="41" borderId="0" xfId="0" applyFont="1" applyFill="1" applyAlignment="1" applyProtection="1">
      <alignment horizontal="center"/>
      <protection locked="0"/>
    </xf>
    <xf numFmtId="0" fontId="42" fillId="41" borderId="0" xfId="0" applyFont="1" applyFill="1" applyAlignment="1" applyProtection="1">
      <alignment horizontal="center"/>
      <protection locked="0"/>
    </xf>
    <xf numFmtId="0" fontId="43" fillId="41" borderId="0" xfId="0" applyFont="1" applyFill="1" applyAlignment="1" applyProtection="1">
      <alignment horizontal="center"/>
      <protection locked="0"/>
    </xf>
    <xf numFmtId="164" fontId="39" fillId="33" borderId="0" xfId="0" applyNumberFormat="1" applyFont="1" applyFill="1" applyAlignment="1">
      <alignment horizontal="center"/>
    </xf>
    <xf numFmtId="164" fontId="39" fillId="3" borderId="0" xfId="0" applyNumberFormat="1" applyFont="1" applyFill="1" applyAlignment="1">
      <alignment horizontal="center"/>
    </xf>
    <xf numFmtId="1" fontId="40" fillId="35" borderId="0" xfId="0" applyNumberFormat="1" applyFont="1" applyFill="1" applyAlignment="1">
      <alignment horizontal="center"/>
    </xf>
    <xf numFmtId="1" fontId="40" fillId="33" borderId="0" xfId="0" applyNumberFormat="1" applyFont="1" applyFill="1" applyAlignment="1">
      <alignment horizontal="center"/>
    </xf>
    <xf numFmtId="1" fontId="40" fillId="19" borderId="0" xfId="0" applyNumberFormat="1" applyFont="1" applyFill="1" applyAlignment="1">
      <alignment horizontal="center"/>
    </xf>
    <xf numFmtId="1" fontId="40" fillId="42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60"/>
  <sheetViews>
    <sheetView tabSelected="1" zoomScale="145" zoomScaleNormal="145" zoomScalePageLayoutView="0" workbookViewId="0" topLeftCell="A1">
      <selection activeCell="M41" sqref="M41"/>
    </sheetView>
  </sheetViews>
  <sheetFormatPr defaultColWidth="11.421875" defaultRowHeight="15"/>
  <cols>
    <col min="1" max="1" width="0.71875" style="0" customWidth="1"/>
    <col min="2" max="2" width="10.7109375" style="0" customWidth="1"/>
    <col min="3" max="3" width="10.7109375" style="1" hidden="1" customWidth="1"/>
    <col min="4" max="4" width="0.42578125" style="0" customWidth="1"/>
    <col min="5" max="5" width="6.7109375" style="1" customWidth="1"/>
    <col min="6" max="6" width="1.7109375" style="1" customWidth="1"/>
    <col min="7" max="7" width="6.7109375" style="1" customWidth="1"/>
    <col min="8" max="8" width="0.85546875" style="1" customWidth="1"/>
    <col min="9" max="9" width="2.7109375" style="1" customWidth="1"/>
    <col min="10" max="10" width="1.7109375" style="1" customWidth="1"/>
    <col min="11" max="11" width="2.7109375" style="1" customWidth="1"/>
    <col min="12" max="12" width="0.85546875" style="1" customWidth="1"/>
    <col min="13" max="13" width="2.7109375" style="1" customWidth="1"/>
    <col min="14" max="14" width="1.7109375" style="1" customWidth="1"/>
    <col min="15" max="15" width="2.7109375" style="1" customWidth="1"/>
    <col min="16" max="16" width="0.85546875" style="1" customWidth="1"/>
    <col min="17" max="17" width="2.7109375" style="1" customWidth="1"/>
    <col min="18" max="18" width="0.42578125" style="1" customWidth="1"/>
    <col min="19" max="19" width="2.7109375" style="1" customWidth="1"/>
    <col min="20" max="20" width="0.85546875" style="0" customWidth="1"/>
    <col min="21" max="21" width="6.7109375" style="1" customWidth="1"/>
    <col min="22" max="22" width="1.7109375" style="1" customWidth="1"/>
    <col min="23" max="23" width="6.7109375" style="1" customWidth="1"/>
    <col min="24" max="24" width="0.85546875" style="1" customWidth="1"/>
    <col min="25" max="25" width="2.7109375" style="1" customWidth="1"/>
    <col min="26" max="26" width="1.7109375" style="1" customWidth="1"/>
    <col min="27" max="27" width="2.7109375" style="1" customWidth="1"/>
    <col min="28" max="28" width="0.85546875" style="1" customWidth="1"/>
    <col min="29" max="29" width="2.7109375" style="1" customWidth="1"/>
    <col min="30" max="30" width="1.7109375" style="1" customWidth="1"/>
    <col min="31" max="31" width="2.7109375" style="1" customWidth="1"/>
    <col min="32" max="32" width="0.85546875" style="1" customWidth="1"/>
    <col min="33" max="33" width="2.7109375" style="1" customWidth="1"/>
    <col min="34" max="34" width="0.2890625" style="1" customWidth="1"/>
    <col min="35" max="35" width="2.7109375" style="1" customWidth="1"/>
    <col min="36" max="36" width="0.85546875" style="0" customWidth="1"/>
    <col min="37" max="37" width="2.7109375" style="4" customWidth="1"/>
    <col min="38" max="38" width="8.421875" style="4" customWidth="1"/>
    <col min="39" max="39" width="4.8515625" style="4" customWidth="1"/>
    <col min="40" max="40" width="0.42578125" style="4" customWidth="1"/>
    <col min="41" max="41" width="4.8515625" style="4" customWidth="1"/>
    <col min="42" max="42" width="0.42578125" style="4" customWidth="1"/>
    <col min="43" max="43" width="4.28125" style="4" customWidth="1"/>
    <col min="44" max="44" width="0.85546875" style="4" customWidth="1"/>
    <col min="45" max="45" width="4.28125" style="4" customWidth="1"/>
    <col min="46" max="46" width="0.42578125" style="4" customWidth="1"/>
    <col min="47" max="47" width="4.28125" style="4" customWidth="1"/>
    <col min="48" max="48" width="0.85546875" style="4" customWidth="1"/>
    <col min="49" max="49" width="4.28125" style="4" customWidth="1"/>
    <col min="50" max="50" width="0.71875" style="4" customWidth="1"/>
    <col min="51" max="51" width="3.421875" style="2" hidden="1" customWidth="1"/>
    <col min="52" max="52" width="13.7109375" style="2" hidden="1" customWidth="1"/>
    <col min="53" max="54" width="10.140625" style="0" hidden="1" customWidth="1"/>
    <col min="55" max="55" width="5.7109375" style="1" hidden="1" customWidth="1"/>
    <col min="56" max="56" width="3.00390625" style="1" hidden="1" customWidth="1"/>
    <col min="57" max="57" width="6.28125" style="1" hidden="1" customWidth="1"/>
    <col min="58" max="58" width="1.7109375" style="1" hidden="1" customWidth="1"/>
    <col min="59" max="59" width="5.7109375" style="1" hidden="1" customWidth="1"/>
    <col min="60" max="60" width="1.7109375" style="1" hidden="1" customWidth="1"/>
    <col min="61" max="61" width="5.7109375" style="1" hidden="1" customWidth="1"/>
    <col min="62" max="62" width="3.00390625" style="1" hidden="1" customWidth="1"/>
    <col min="63" max="63" width="6.28125" style="1" hidden="1" customWidth="1"/>
    <col min="64" max="64" width="0.85546875" style="1" hidden="1" customWidth="1"/>
    <col min="65" max="65" width="13.421875" style="0" hidden="1" customWidth="1"/>
    <col min="66" max="67" width="10.7109375" style="0" hidden="1" customWidth="1"/>
    <col min="68" max="68" width="5.7109375" style="1" hidden="1" customWidth="1"/>
    <col min="69" max="69" width="3.00390625" style="1" hidden="1" customWidth="1"/>
    <col min="70" max="70" width="6.28125" style="1" hidden="1" customWidth="1"/>
    <col min="71" max="71" width="7.57421875" style="1" hidden="1" customWidth="1"/>
    <col min="72" max="72" width="5.7109375" style="1" hidden="1" customWidth="1"/>
    <col min="73" max="73" width="3.00390625" style="1" hidden="1" customWidth="1"/>
    <col min="74" max="74" width="6.28125" style="1" hidden="1" customWidth="1"/>
    <col min="75" max="75" width="0.85546875" style="4" hidden="1" customWidth="1"/>
    <col min="76" max="79" width="10.7109375" style="1" hidden="1" customWidth="1"/>
  </cols>
  <sheetData>
    <row r="1" ht="34.5" customHeight="1"/>
    <row r="2" spans="1:50" ht="3" customHeight="1">
      <c r="A2" s="53"/>
      <c r="B2" s="53"/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3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79" s="28" customFormat="1" ht="18.75" customHeight="1">
      <c r="A3" s="50"/>
      <c r="B3" s="18" t="s">
        <v>21</v>
      </c>
      <c r="C3" s="18"/>
      <c r="D3" s="51"/>
      <c r="E3" s="59" t="s">
        <v>22</v>
      </c>
      <c r="F3" s="60"/>
      <c r="G3" s="60"/>
      <c r="H3" s="60"/>
      <c r="I3" s="60"/>
      <c r="J3" s="59" t="s">
        <v>15</v>
      </c>
      <c r="K3" s="60"/>
      <c r="L3" s="60"/>
      <c r="M3" s="60"/>
      <c r="N3" s="59" t="s">
        <v>17</v>
      </c>
      <c r="O3" s="60"/>
      <c r="P3" s="60"/>
      <c r="Q3" s="59" t="s">
        <v>24</v>
      </c>
      <c r="R3" s="59"/>
      <c r="S3" s="60"/>
      <c r="T3" s="51"/>
      <c r="U3" s="59" t="s">
        <v>23</v>
      </c>
      <c r="V3" s="60"/>
      <c r="W3" s="60"/>
      <c r="X3" s="60"/>
      <c r="Y3" s="60"/>
      <c r="Z3" s="59" t="s">
        <v>15</v>
      </c>
      <c r="AA3" s="60"/>
      <c r="AB3" s="60"/>
      <c r="AC3" s="60"/>
      <c r="AD3" s="59" t="s">
        <v>17</v>
      </c>
      <c r="AE3" s="60"/>
      <c r="AF3" s="60"/>
      <c r="AG3" s="59" t="s">
        <v>24</v>
      </c>
      <c r="AH3" s="59"/>
      <c r="AI3" s="60"/>
      <c r="AJ3" s="51"/>
      <c r="AK3" s="29"/>
      <c r="AL3" s="29"/>
      <c r="AM3" s="29"/>
      <c r="AN3" s="29"/>
      <c r="AO3" s="59" t="s">
        <v>25</v>
      </c>
      <c r="AP3" s="29"/>
      <c r="AQ3" s="29"/>
      <c r="AR3" s="29"/>
      <c r="AS3" s="29"/>
      <c r="AT3" s="29"/>
      <c r="AU3" s="29"/>
      <c r="AV3" s="29"/>
      <c r="AW3" s="29"/>
      <c r="AX3" s="20"/>
      <c r="AY3" s="21"/>
      <c r="AZ3" s="22" t="s">
        <v>1</v>
      </c>
      <c r="BA3" s="22" t="s">
        <v>27</v>
      </c>
      <c r="BB3" s="22" t="s">
        <v>3</v>
      </c>
      <c r="BC3" s="23" t="s">
        <v>16</v>
      </c>
      <c r="BD3" s="22"/>
      <c r="BE3" s="22"/>
      <c r="BF3" s="23"/>
      <c r="BG3" s="22" t="s">
        <v>19</v>
      </c>
      <c r="BH3" s="22"/>
      <c r="BI3" s="23" t="s">
        <v>2</v>
      </c>
      <c r="BJ3" s="22"/>
      <c r="BK3" s="22"/>
      <c r="BL3" s="24"/>
      <c r="BM3" s="25"/>
      <c r="BN3" s="26" t="s">
        <v>26</v>
      </c>
      <c r="BO3" s="26" t="s">
        <v>3</v>
      </c>
      <c r="BP3" s="27" t="s">
        <v>16</v>
      </c>
      <c r="BQ3" s="26"/>
      <c r="BR3" s="26"/>
      <c r="BS3" s="26" t="s">
        <v>19</v>
      </c>
      <c r="BT3" s="27" t="s">
        <v>2</v>
      </c>
      <c r="BU3" s="26"/>
      <c r="BV3" s="26"/>
      <c r="BW3" s="24"/>
      <c r="BX3" s="19" t="s">
        <v>18</v>
      </c>
      <c r="BY3" s="19" t="s">
        <v>18</v>
      </c>
      <c r="BZ3" s="19" t="s">
        <v>18</v>
      </c>
      <c r="CA3" s="19" t="s">
        <v>18</v>
      </c>
    </row>
    <row r="4" spans="1:79" s="28" customFormat="1" ht="3" customHeight="1">
      <c r="A4" s="50"/>
      <c r="B4" s="56"/>
      <c r="C4" s="56"/>
      <c r="D4" s="50"/>
      <c r="E4" s="56"/>
      <c r="F4" s="57"/>
      <c r="G4" s="57"/>
      <c r="H4" s="57"/>
      <c r="I4" s="57"/>
      <c r="J4" s="56"/>
      <c r="K4" s="57"/>
      <c r="L4" s="57"/>
      <c r="M4" s="57"/>
      <c r="N4" s="56"/>
      <c r="O4" s="57"/>
      <c r="P4" s="57"/>
      <c r="Q4" s="56"/>
      <c r="R4" s="56"/>
      <c r="S4" s="57"/>
      <c r="T4" s="50"/>
      <c r="U4" s="56"/>
      <c r="V4" s="57"/>
      <c r="W4" s="57"/>
      <c r="X4" s="57"/>
      <c r="Y4" s="57"/>
      <c r="Z4" s="56"/>
      <c r="AA4" s="57"/>
      <c r="AB4" s="57"/>
      <c r="AC4" s="57"/>
      <c r="AD4" s="56"/>
      <c r="AE4" s="57"/>
      <c r="AF4" s="57"/>
      <c r="AG4" s="56"/>
      <c r="AH4" s="56"/>
      <c r="AI4" s="57"/>
      <c r="AJ4" s="50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21"/>
      <c r="AZ4" s="22"/>
      <c r="BA4" s="22"/>
      <c r="BB4" s="22"/>
      <c r="BC4" s="23"/>
      <c r="BD4" s="22"/>
      <c r="BE4" s="22"/>
      <c r="BF4" s="23"/>
      <c r="BG4" s="22"/>
      <c r="BH4" s="22"/>
      <c r="BI4" s="23"/>
      <c r="BJ4" s="22"/>
      <c r="BK4" s="22"/>
      <c r="BL4" s="24"/>
      <c r="BM4" s="25"/>
      <c r="BN4" s="26"/>
      <c r="BO4" s="26"/>
      <c r="BP4" s="27"/>
      <c r="BQ4" s="26"/>
      <c r="BR4" s="26"/>
      <c r="BS4" s="26"/>
      <c r="BT4" s="27"/>
      <c r="BU4" s="26"/>
      <c r="BV4" s="26"/>
      <c r="BW4" s="24"/>
      <c r="BX4" s="19"/>
      <c r="BY4" s="19"/>
      <c r="BZ4" s="19"/>
      <c r="CA4" s="19"/>
    </row>
    <row r="5" spans="1:79" ht="10.5" customHeight="1">
      <c r="A5" s="53"/>
      <c r="B5" s="64" t="s">
        <v>28</v>
      </c>
      <c r="C5" s="9" t="str">
        <f>B5</f>
        <v>LH Kicker 1</v>
      </c>
      <c r="D5" s="52"/>
      <c r="E5" s="61" t="str">
        <f>$C$5</f>
        <v>LH Kicker 1</v>
      </c>
      <c r="F5" s="35" t="s">
        <v>0</v>
      </c>
      <c r="G5" s="62" t="str">
        <f>$C$6</f>
        <v>LH Kicker 2</v>
      </c>
      <c r="H5" s="58"/>
      <c r="I5" s="65">
        <v>8</v>
      </c>
      <c r="J5" s="35" t="s">
        <v>0</v>
      </c>
      <c r="K5" s="66">
        <v>4</v>
      </c>
      <c r="L5" s="58"/>
      <c r="M5" s="65">
        <v>75</v>
      </c>
      <c r="N5" s="35" t="s">
        <v>0</v>
      </c>
      <c r="O5" s="66">
        <v>55</v>
      </c>
      <c r="P5" s="58"/>
      <c r="Q5" s="61" t="str">
        <f>IF(I5&gt;K5,"1","0")</f>
        <v>1</v>
      </c>
      <c r="R5" s="14"/>
      <c r="S5" s="62" t="str">
        <f>IF(K5&gt;I5,"1","0")</f>
        <v>0</v>
      </c>
      <c r="T5" s="52"/>
      <c r="U5" s="62" t="str">
        <f>$C$5</f>
        <v>LH Kicker 1</v>
      </c>
      <c r="V5" s="35" t="s">
        <v>0</v>
      </c>
      <c r="W5" s="61" t="str">
        <f>$C$6</f>
        <v>LH Kicker 2</v>
      </c>
      <c r="X5" s="58"/>
      <c r="Y5" s="66">
        <v>11</v>
      </c>
      <c r="Z5" s="35" t="s">
        <v>0</v>
      </c>
      <c r="AA5" s="65">
        <v>1</v>
      </c>
      <c r="AB5" s="58"/>
      <c r="AC5" s="66">
        <v>83</v>
      </c>
      <c r="AD5" s="35" t="s">
        <v>0</v>
      </c>
      <c r="AE5" s="65">
        <v>44</v>
      </c>
      <c r="AF5" s="58"/>
      <c r="AG5" s="62" t="str">
        <f>IF(Y5&gt;AA5,"1","0")</f>
        <v>1</v>
      </c>
      <c r="AH5" s="56"/>
      <c r="AI5" s="61" t="str">
        <f>IF(AA5&gt;Y5,"1","0")</f>
        <v>0</v>
      </c>
      <c r="AJ5" s="52"/>
      <c r="AK5" s="30"/>
      <c r="AL5" s="30" t="s">
        <v>1</v>
      </c>
      <c r="AM5" s="30" t="s">
        <v>3</v>
      </c>
      <c r="AN5" s="31"/>
      <c r="AO5" s="30" t="s">
        <v>19</v>
      </c>
      <c r="AP5" s="31"/>
      <c r="AQ5" s="30"/>
      <c r="AR5" s="30" t="s">
        <v>16</v>
      </c>
      <c r="AS5" s="30"/>
      <c r="AT5" s="31"/>
      <c r="AU5" s="14"/>
      <c r="AV5" s="30" t="s">
        <v>2</v>
      </c>
      <c r="AW5" s="14"/>
      <c r="AX5" s="5"/>
      <c r="AY5" s="44" t="s">
        <v>4</v>
      </c>
      <c r="AZ5" s="44" t="str">
        <f>IF(BA5=$BN$5,$C$5,IF(BA5=$BN$7,$C$6,IF(BA5=$BN$9,$C$7,IF(BA5=$BN$11,$C$8,IF(BA5=$BN$13,$C$9,IF(BA5=$BN$15,$C$10,IF(BA5=$BN$17,$C$11,IF(BA5=$BN$19,$C$12))))))))</f>
        <v>LH Kicker 1</v>
      </c>
      <c r="BA5" s="68">
        <f>LARGE($BN$5:$BN$19,1)</f>
        <v>0.09089754097971815</v>
      </c>
      <c r="BB5" s="44">
        <f>IF(BA5=$BN$5,$BO$5,IF(BA5=$BN$7,$BO$7,IF(BA5=$BN$9,$BO$9,IF(BA5=$BN$11,$BO$11,IF(BA5=$BN$13,$BO$13,IF(BA5=$BN$15,$BO$15,IF(BA5=$BN$17,$BO$17,IF(BA5=$BN$19,$BO$19))))))))</f>
        <v>11</v>
      </c>
      <c r="BC5" s="44">
        <f>IF($BA$5=$BN$5,BP5,IF($BA$5=$BN$7,BP7,IF($BA$5=$BN$9,BP9,IF($BA$5=$BN$11,BP11,IF($BA$5=$BN$13,BP13,IF($BA$5=$BN$15,BP15,IF($BA$5=$BN$17,BP17,IF($BA$5=$BN$19,BP19))))))))</f>
        <v>111</v>
      </c>
      <c r="BD5" s="44" t="s">
        <v>0</v>
      </c>
      <c r="BE5" s="44">
        <f>IF(BA5=$BN$5,$BR$5,IF(BA5=$BN$7,$BR$7,IF(BA5=$BN$9,$BR$9,IF(BA5=$BN$11,$BR$11,IF(BA5=$BN$13,$BR$13,IF(BA5=$BN$15,$BR$15,IF(BA5=$BN$17,$BR$17,IF(BA5=$BN$19,$BR$19))))))))</f>
        <v>33</v>
      </c>
      <c r="BF5" s="44"/>
      <c r="BG5" s="44">
        <f>IF($BA$5=$BN$5,BS5,IF($BA$5=$BN$7,BS7,IF($BA$5=$BN$9,BS9,IF($BA$5=$BN$11,BS11,IF($BA$5=$BN$13,BS13,IF($BA$5=$BN$15,BS15,IF($BA$5=$BN$17,BS17,IF($BA$5=$BN$19,BS19))))))))</f>
        <v>12</v>
      </c>
      <c r="BH5" s="44"/>
      <c r="BI5" s="44">
        <f>IF($BA$5=$BN$5,BT5,IF($BA$5=$BN$7,BT7,IF($BA$5=$BN$9,BT9,IF($BA$5=$BN$11,BT11,IF($BA$5=$BN$13,BT13,IF($BA$5=$BN$15,BT15,IF($BA$5=$BN$17,BT17,IF($BA$5=$BN$19,BT19))))))))</f>
        <v>926</v>
      </c>
      <c r="BJ5" s="44" t="s">
        <v>0</v>
      </c>
      <c r="BK5" s="44">
        <f>IF(BA5=$BN$5,$BV$5,IF(BA5=$BN$7,$BV$7,IF(BA5=$BN$9,$BV$9,IF(BA5=$BN$11,$BV$11,IF(BA5=$BN$13,$BV$13,IF(BA5=$BN$15,$BV$15,IF(BA5=$BN$17,$BV$17,IF(BA5=$BN$19,$BV$19))))))))</f>
        <v>488.000001</v>
      </c>
      <c r="BL5" s="45"/>
      <c r="BM5" s="46" t="str">
        <f>$C$5</f>
        <v>LH Kicker 1</v>
      </c>
      <c r="BN5" s="67">
        <f>((Q5+S7+S11+S17+S25+S35+S47+AG5+AI7+AI11+AI17+AI25+AI35+AI47+(BP5-BR5))/1000)+((BT5/BV5)/1000)</f>
        <v>0.09089754097971815</v>
      </c>
      <c r="BO5" s="47">
        <f>Q5+S7+S11+S17+S25+S35+S47+AG5+AI7+AI11+AI17+AI25+AI35+AI47</f>
        <v>11</v>
      </c>
      <c r="BP5" s="14">
        <f>I5+K7+K11+K17+K25+K35+K47+Y5+AA7+AA11+AA17+AA25+AA35+AA47</f>
        <v>111</v>
      </c>
      <c r="BQ5" s="14" t="s">
        <v>0</v>
      </c>
      <c r="BR5" s="14">
        <f>K5+I7+I11+I17+I25+I35+I47+AA5+Y7+Y11+Y17+Y25+Y35+Y47</f>
        <v>33</v>
      </c>
      <c r="BS5" s="14">
        <f>BX5+BZ5+BY7+CA7+BY11+CA11+BY17+CA17+BY25+CA25+BY35+CA35+BY47+CA47</f>
        <v>12</v>
      </c>
      <c r="BT5" s="14">
        <f>M5+O7+O11+O17+O25+O35+O47+AC5+AE7+AE11+AE17+AE25+AE35+AE47</f>
        <v>926</v>
      </c>
      <c r="BU5" s="14" t="s">
        <v>0</v>
      </c>
      <c r="BV5" s="14">
        <f>(O5+M7+M11+M17+M25+M35+M47+AE5+AC7+AC11+AC17+AC25+AC35+AC47)+0.000001</f>
        <v>488.000001</v>
      </c>
      <c r="BW5" s="45"/>
      <c r="BX5" s="9">
        <f>COUNTIF(I5,"&gt;=0")</f>
        <v>1</v>
      </c>
      <c r="BY5" s="10">
        <f>COUNTIF(K5,"&gt;=0")</f>
        <v>1</v>
      </c>
      <c r="BZ5" s="9">
        <f>COUNTIF(Y5,"&gt;=0")</f>
        <v>1</v>
      </c>
      <c r="CA5" s="10">
        <f>COUNTIF(AA5,"&gt;=0")</f>
        <v>1</v>
      </c>
    </row>
    <row r="6" spans="1:79" ht="3" customHeight="1">
      <c r="A6" s="53"/>
      <c r="B6" s="14"/>
      <c r="C6" s="10" t="str">
        <f>B7</f>
        <v>LH Kicker 2</v>
      </c>
      <c r="D6" s="52"/>
      <c r="E6" s="14"/>
      <c r="F6" s="14"/>
      <c r="G6" s="14"/>
      <c r="H6" s="58"/>
      <c r="I6" s="14"/>
      <c r="J6" s="14"/>
      <c r="K6" s="14"/>
      <c r="L6" s="58"/>
      <c r="M6" s="14"/>
      <c r="N6" s="14"/>
      <c r="O6" s="14"/>
      <c r="P6" s="58"/>
      <c r="Q6" s="14"/>
      <c r="R6" s="14"/>
      <c r="S6" s="14"/>
      <c r="T6" s="52"/>
      <c r="U6" s="14"/>
      <c r="V6" s="14"/>
      <c r="W6" s="14"/>
      <c r="X6" s="58"/>
      <c r="Y6" s="14"/>
      <c r="Z6" s="14"/>
      <c r="AA6" s="14"/>
      <c r="AB6" s="58"/>
      <c r="AC6" s="14"/>
      <c r="AD6" s="14"/>
      <c r="AE6" s="14"/>
      <c r="AF6" s="58"/>
      <c r="AG6" s="14"/>
      <c r="AH6" s="56"/>
      <c r="AI6" s="14"/>
      <c r="AJ6" s="52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63"/>
      <c r="AZ6" s="63"/>
      <c r="BA6" s="63"/>
      <c r="BB6" s="63"/>
      <c r="BC6" s="6"/>
      <c r="BD6" s="6"/>
      <c r="BE6" s="6"/>
      <c r="BF6" s="6"/>
      <c r="BG6" s="6"/>
      <c r="BH6" s="6"/>
      <c r="BI6" s="6"/>
      <c r="BJ6" s="6"/>
      <c r="BK6" s="6"/>
      <c r="BM6" s="7"/>
      <c r="BN6" s="7"/>
      <c r="BO6" s="7"/>
      <c r="BP6" s="3"/>
      <c r="BQ6" s="3"/>
      <c r="BR6" s="3"/>
      <c r="BS6" s="3"/>
      <c r="BT6" s="3"/>
      <c r="BU6" s="3"/>
      <c r="BV6" s="3"/>
      <c r="BX6" s="11"/>
      <c r="BY6" s="11"/>
      <c r="BZ6" s="11"/>
      <c r="CA6" s="11"/>
    </row>
    <row r="7" spans="1:79" ht="10.5" customHeight="1">
      <c r="A7" s="53"/>
      <c r="B7" s="64" t="s">
        <v>29</v>
      </c>
      <c r="C7" s="12" t="str">
        <f>B9</f>
        <v>LH Kicker 3</v>
      </c>
      <c r="D7" s="52"/>
      <c r="E7" s="61" t="str">
        <f>$C$7</f>
        <v>LH Kicker 3</v>
      </c>
      <c r="F7" s="35" t="s">
        <v>0</v>
      </c>
      <c r="G7" s="62" t="str">
        <f>$C$5</f>
        <v>LH Kicker 1</v>
      </c>
      <c r="H7" s="58"/>
      <c r="I7" s="65">
        <v>2</v>
      </c>
      <c r="J7" s="35" t="s">
        <v>0</v>
      </c>
      <c r="K7" s="66">
        <v>10</v>
      </c>
      <c r="L7" s="58"/>
      <c r="M7" s="65">
        <v>42</v>
      </c>
      <c r="N7" s="35" t="s">
        <v>0</v>
      </c>
      <c r="O7" s="66">
        <v>81</v>
      </c>
      <c r="P7" s="58"/>
      <c r="Q7" s="61" t="str">
        <f>IF(I7&gt;K7,"1","0")</f>
        <v>0</v>
      </c>
      <c r="R7" s="14"/>
      <c r="S7" s="62" t="str">
        <f>IF(K7&gt;I7,"1","0")</f>
        <v>1</v>
      </c>
      <c r="T7" s="52"/>
      <c r="U7" s="62" t="str">
        <f>$C$7</f>
        <v>LH Kicker 3</v>
      </c>
      <c r="V7" s="35" t="s">
        <v>0</v>
      </c>
      <c r="W7" s="61" t="str">
        <f>$C$5</f>
        <v>LH Kicker 1</v>
      </c>
      <c r="X7" s="58"/>
      <c r="Y7" s="66">
        <v>2</v>
      </c>
      <c r="Z7" s="35" t="s">
        <v>0</v>
      </c>
      <c r="AA7" s="65">
        <v>10</v>
      </c>
      <c r="AB7" s="58"/>
      <c r="AC7" s="66">
        <v>45</v>
      </c>
      <c r="AD7" s="35" t="s">
        <v>0</v>
      </c>
      <c r="AE7" s="65">
        <v>81</v>
      </c>
      <c r="AF7" s="58"/>
      <c r="AG7" s="62" t="str">
        <f>IF(Y7&gt;AA7,"1","0")</f>
        <v>0</v>
      </c>
      <c r="AH7" s="56"/>
      <c r="AI7" s="61" t="str">
        <f>IF(AA7&gt;Y7,"1","0")</f>
        <v>1</v>
      </c>
      <c r="AJ7" s="52"/>
      <c r="AK7" s="32" t="s">
        <v>4</v>
      </c>
      <c r="AL7" s="33" t="str">
        <f>IF(AO7=0," ",AZ5)</f>
        <v>LH Kicker 1</v>
      </c>
      <c r="AM7" s="34">
        <f>BB5</f>
        <v>11</v>
      </c>
      <c r="AN7" s="31"/>
      <c r="AO7" s="34">
        <f>BG5</f>
        <v>12</v>
      </c>
      <c r="AP7" s="31"/>
      <c r="AQ7" s="34">
        <f>BC5</f>
        <v>111</v>
      </c>
      <c r="AR7" s="32" t="s">
        <v>0</v>
      </c>
      <c r="AS7" s="34">
        <f>BE5</f>
        <v>33</v>
      </c>
      <c r="AT7" s="31"/>
      <c r="AU7" s="32">
        <f>BI5</f>
        <v>926</v>
      </c>
      <c r="AV7" s="32" t="s">
        <v>0</v>
      </c>
      <c r="AW7" s="69">
        <f>BK5</f>
        <v>488.000001</v>
      </c>
      <c r="AX7" s="5"/>
      <c r="AY7" s="44" t="s">
        <v>5</v>
      </c>
      <c r="AZ7" s="44" t="str">
        <f>IF(BA7=$BN$5,$C$5,IF(BA7=$BN$7,$C$6,IF(BA7=$BN$9,$C$7,IF(BA7=$BN$11,$C$8,IF(BA7=$BN$13,$C$9,IF(BA7=$BN$15,$C$10,IF(BA7=$BN$17,$C$11,IF(BA7=$BN$19,$C$12))))))))</f>
        <v>CF Kicker</v>
      </c>
      <c r="BA7" s="68">
        <f>LARGE($BN$5:$BN$19,2)</f>
        <v>0.04014586255098757</v>
      </c>
      <c r="BB7" s="44">
        <f>IF(BA7=$BN$5,$BO$5,IF(BA7=$BN$7,$BO$7,IF(BA7=$BN$9,$BO$9,IF(BA7=$BN$11,$BO$11,IF(BA7=$BN$13,$BO$13,IF(BA7=$BN$15,$BO$15,IF(BA7=$BN$17,$BO$17,IF(BA7=$BN$19,$BO$19))))))))</f>
        <v>7</v>
      </c>
      <c r="BC7" s="44">
        <f>IF(BA7=$BN$5,$BP$5,IF(BA7=$BN$7,$BP$7,IF(BA7=$BN$9,$BP$9,IF(BA7=$BN$11,$BP$11,IF(BA7=$BN$13,$BP$13,IF(BA7=$BN$15,$BP$15,IF(BA7=$BN$17,$BP$17,IF(BA7=$BN$19,$BP$19))))))))</f>
        <v>89</v>
      </c>
      <c r="BD7" s="44" t="s">
        <v>0</v>
      </c>
      <c r="BE7" s="44">
        <f>IF(BA7=$BN$5,$BR$5,IF(BA7=$BN$7,$BR$7,IF(BA7=$BN$9,$BR$9,IF(BA7=$BN$11,$BR$11,IF(BA7=$BN$13,$BR$13,IF(BA7=$BN$15,$BR$15,IF(BA7=$BN$17,$BR$17,IF(BA7=$BN$19,$BR$19))))))))</f>
        <v>57</v>
      </c>
      <c r="BF7" s="44"/>
      <c r="BG7" s="44">
        <f>IF(BA7=$BN$5,$BS$5,IF(BA7=$BN$7,$BS$7,IF(BA7=$BN$9,$BS$9,IF(BA7=$BN$11,$BS$11,IF(BA7=$BN$13,$BS$13,IF(BA7=$BN$15,$BS$15,IF(BA7=$BN$17,$BS$17,IF(BA7=$BN$19,$BS$19))))))))</f>
        <v>12</v>
      </c>
      <c r="BH7" s="44"/>
      <c r="BI7" s="44">
        <f>IF(BA7=$BN$5,$BT$5,IF(BA7=$BN$7,$BT$7,IF(BA7=$BN$9,$BT$9,IF(BA7=$BN$11,$BT$11,IF(BA7=$BN$13,$BT$13,IF(BA7=$BN$15,$BT$15,IF(BA7=$BN$17,$BT$17,IF(BA7=$BN$19,$BT$19))))))))</f>
        <v>817</v>
      </c>
      <c r="BJ7" s="44" t="s">
        <v>0</v>
      </c>
      <c r="BK7" s="44">
        <f>IF(BA7=$BN$5,$BV$5,IF(BA7=$BN$7,$BV$7,IF(BA7=$BN$9,$BV$9,IF(BA7=$BN$11,$BV$11,IF(BA7=$BN$13,$BV$13,IF(BA7=$BN$15,$BV$15,IF(BA7=$BN$17,$BV$17,IF(BA7=$BN$19,$BV$19))))))))</f>
        <v>713.000001</v>
      </c>
      <c r="BL7" s="45"/>
      <c r="BM7" s="46" t="str">
        <f>$C$6</f>
        <v>LH Kicker 2</v>
      </c>
      <c r="BN7" s="67">
        <f>((S5+S9+S13+S19+S27+S37+S49+AI5+AI9+AI13+AI19+AI27+AI37+AI49+(BP7-BR7))/1000)+((BT7/BV7)/1000)</f>
        <v>0.01717930028982609</v>
      </c>
      <c r="BO7" s="47">
        <f>S5+S9+S13+S19+S27+S37+S49+AI5+AI9+AI13+AI19+AI27+AI37+AI49</f>
        <v>6</v>
      </c>
      <c r="BP7" s="14">
        <f>K5+K9+K13+K19+K27+K37+K49+AA5+AA9+AA13+AA19+AA27+AA37+AA49</f>
        <v>78</v>
      </c>
      <c r="BQ7" s="14" t="s">
        <v>0</v>
      </c>
      <c r="BR7" s="14">
        <f>I5+I9+I13+I19+I27+I37+I49+Y5+Y9+Y13+Y19+Y27+Y37+Y49</f>
        <v>68</v>
      </c>
      <c r="BS7" s="14">
        <f>BY5+CA5+BY9+CA9+BY13+CA13+BY19+CA19+BY27+CA27+BY37+CA37+BY49+CA49</f>
        <v>12</v>
      </c>
      <c r="BT7" s="14">
        <f>O5+O9+O13+O19+O27+O37+O49+AE5+AE9+AE13+AE19+AE27+AE37+AE49</f>
        <v>809</v>
      </c>
      <c r="BU7" s="14" t="s">
        <v>0</v>
      </c>
      <c r="BV7" s="14">
        <f>(M5+M9+M13+M19+M27+M37+M49+AC5+AC9+AC13+AC19+AC27+AC37+AC49)+0.000001</f>
        <v>686.000001</v>
      </c>
      <c r="BW7" s="45"/>
      <c r="BX7" s="12">
        <f>COUNTIF(I7,"&gt;=0")</f>
        <v>1</v>
      </c>
      <c r="BY7" s="9">
        <f>COUNTIF(K7,"&gt;=0")</f>
        <v>1</v>
      </c>
      <c r="BZ7" s="12">
        <f>COUNTIF(Y7,"&gt;=0")</f>
        <v>1</v>
      </c>
      <c r="CA7" s="9">
        <f>COUNTIF(AA7,"&gt;=0")</f>
        <v>1</v>
      </c>
    </row>
    <row r="8" spans="1:79" ht="3" customHeight="1">
      <c r="A8" s="53"/>
      <c r="B8" s="14"/>
      <c r="C8" s="13" t="str">
        <f>B11</f>
        <v>Stadt Celle</v>
      </c>
      <c r="D8" s="52"/>
      <c r="E8" s="14"/>
      <c r="F8" s="14"/>
      <c r="G8" s="14"/>
      <c r="H8" s="58"/>
      <c r="I8" s="14"/>
      <c r="J8" s="14"/>
      <c r="K8" s="14"/>
      <c r="L8" s="58"/>
      <c r="M8" s="14"/>
      <c r="N8" s="14"/>
      <c r="O8" s="14"/>
      <c r="P8" s="58"/>
      <c r="Q8" s="14"/>
      <c r="R8" s="14"/>
      <c r="S8" s="14"/>
      <c r="T8" s="52"/>
      <c r="U8" s="14"/>
      <c r="V8" s="14"/>
      <c r="W8" s="14"/>
      <c r="X8" s="58"/>
      <c r="Y8" s="14"/>
      <c r="Z8" s="14"/>
      <c r="AA8" s="14"/>
      <c r="AB8" s="58"/>
      <c r="AC8" s="14"/>
      <c r="AD8" s="14"/>
      <c r="AE8" s="14"/>
      <c r="AF8" s="58"/>
      <c r="AG8" s="14"/>
      <c r="AH8" s="56"/>
      <c r="AI8" s="14"/>
      <c r="AJ8" s="52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63"/>
      <c r="AZ8" s="63"/>
      <c r="BA8" s="63"/>
      <c r="BB8" s="63"/>
      <c r="BC8" s="6"/>
      <c r="BD8" s="6"/>
      <c r="BE8" s="6"/>
      <c r="BF8" s="6"/>
      <c r="BG8" s="6"/>
      <c r="BH8" s="6"/>
      <c r="BI8" s="6"/>
      <c r="BJ8" s="6"/>
      <c r="BK8" s="6"/>
      <c r="BM8" s="7"/>
      <c r="BN8" s="7"/>
      <c r="BO8" s="7"/>
      <c r="BP8" s="3"/>
      <c r="BQ8" s="3"/>
      <c r="BR8" s="3"/>
      <c r="BS8" s="3"/>
      <c r="BT8" s="3"/>
      <c r="BU8" s="3"/>
      <c r="BV8" s="3"/>
      <c r="BX8" s="11"/>
      <c r="BY8" s="11"/>
      <c r="BZ8" s="11"/>
      <c r="CA8" s="11"/>
    </row>
    <row r="9" spans="1:79" ht="10.5" customHeight="1">
      <c r="A9" s="53"/>
      <c r="B9" s="64" t="s">
        <v>30</v>
      </c>
      <c r="C9" s="14" t="str">
        <f>B13</f>
        <v>CF Kicker</v>
      </c>
      <c r="D9" s="52"/>
      <c r="E9" s="61" t="str">
        <f>$C$7</f>
        <v>LH Kicker 3</v>
      </c>
      <c r="F9" s="35" t="s">
        <v>0</v>
      </c>
      <c r="G9" s="62" t="str">
        <f>$C$6</f>
        <v>LH Kicker 2</v>
      </c>
      <c r="H9" s="58"/>
      <c r="I9" s="65">
        <v>4</v>
      </c>
      <c r="J9" s="35" t="s">
        <v>0</v>
      </c>
      <c r="K9" s="66">
        <v>8</v>
      </c>
      <c r="L9" s="58"/>
      <c r="M9" s="65">
        <v>50</v>
      </c>
      <c r="N9" s="35" t="s">
        <v>0</v>
      </c>
      <c r="O9" s="66">
        <v>67</v>
      </c>
      <c r="P9" s="58"/>
      <c r="Q9" s="61" t="str">
        <f>IF(I9&gt;K9,"1","0")</f>
        <v>0</v>
      </c>
      <c r="R9" s="14"/>
      <c r="S9" s="62" t="str">
        <f>IF(K9&gt;I9,"1","0")</f>
        <v>1</v>
      </c>
      <c r="T9" s="52"/>
      <c r="U9" s="62" t="str">
        <f>$C$7</f>
        <v>LH Kicker 3</v>
      </c>
      <c r="V9" s="35" t="s">
        <v>0</v>
      </c>
      <c r="W9" s="61" t="str">
        <f>$C$6</f>
        <v>LH Kicker 2</v>
      </c>
      <c r="X9" s="58"/>
      <c r="Y9" s="66">
        <v>8</v>
      </c>
      <c r="Z9" s="35" t="s">
        <v>0</v>
      </c>
      <c r="AA9" s="65">
        <v>4</v>
      </c>
      <c r="AB9" s="58"/>
      <c r="AC9" s="66">
        <v>69</v>
      </c>
      <c r="AD9" s="35" t="s">
        <v>0</v>
      </c>
      <c r="AE9" s="65">
        <v>55</v>
      </c>
      <c r="AF9" s="58"/>
      <c r="AG9" s="62" t="str">
        <f>IF(Y9&gt;AA9,"1","0")</f>
        <v>1</v>
      </c>
      <c r="AH9" s="56"/>
      <c r="AI9" s="61" t="str">
        <f>IF(AA9&gt;Y9,"1","0")</f>
        <v>0</v>
      </c>
      <c r="AJ9" s="52"/>
      <c r="AK9" s="35" t="s">
        <v>5</v>
      </c>
      <c r="AL9" s="36" t="str">
        <f>IF(AO9=0," ",AZ7)</f>
        <v>CF Kicker</v>
      </c>
      <c r="AM9" s="37">
        <f>BB7</f>
        <v>7</v>
      </c>
      <c r="AN9" s="31"/>
      <c r="AO9" s="37">
        <f>BG7</f>
        <v>12</v>
      </c>
      <c r="AP9" s="31"/>
      <c r="AQ9" s="37">
        <f>BC7</f>
        <v>89</v>
      </c>
      <c r="AR9" s="35" t="s">
        <v>0</v>
      </c>
      <c r="AS9" s="37">
        <f>BE7</f>
        <v>57</v>
      </c>
      <c r="AT9" s="31"/>
      <c r="AU9" s="35">
        <f>BI7</f>
        <v>817</v>
      </c>
      <c r="AV9" s="35" t="s">
        <v>0</v>
      </c>
      <c r="AW9" s="70">
        <f>BK7</f>
        <v>713.000001</v>
      </c>
      <c r="AX9" s="5"/>
      <c r="AY9" s="44">
        <v>3</v>
      </c>
      <c r="AZ9" s="44" t="str">
        <f>IF(BA9=$BN$5,$C$5,IF(BA9=$BN$7,$C$6,IF(BA9=$BN$9,$C$7,IF(BA9=$BN$11,$C$8,IF(BA9=$BN$13,$C$9,IF(BA9=$BN$15,$C$10,IF(BA9=$BN$17,$C$11,IF(BA9=$BN$19,$C$12))))))))</f>
        <v>KMA Kicker</v>
      </c>
      <c r="BA9" s="68">
        <f>LARGE($BN$5:$BN$19,3)</f>
        <v>0.03613623595346035</v>
      </c>
      <c r="BB9" s="44">
        <f>IF(BA9=$BN$5,$BO$5,IF(BA9=$BN$7,$BO$7,IF(BA9=$BN$9,$BO$9,IF(BA9=$BN$11,$BO$11,IF(BA9=$BN$13,$BO$13,IF(BA9=$BN$15,$BO$15,IF(BA9=$BN$17,$BO$17,IF(BA9=$BN$19,$BO$19))))))))</f>
        <v>9</v>
      </c>
      <c r="BC9" s="44">
        <f>IF(BA9=$BN$5,$BP$5,IF(BA9=$BN$7,$BP$7,IF(BA9=$BN$9,$BP$9,IF(BA9=$BN$11,$BP$11,IF(BA9=$BN$13,$BP$13,IF(BA9=$BN$15,$BP$15,IF(BA9=$BN$17,$BP$17,IF(BA9=$BN$19,$BP$19))))))))</f>
        <v>86</v>
      </c>
      <c r="BD9" s="44" t="s">
        <v>0</v>
      </c>
      <c r="BE9" s="44">
        <f>IF(BA9=$BN$5,$BR$5,IF(BA9=$BN$7,$BR$7,IF(BA9=$BN$9,$BR$9,IF(BA9=$BN$11,$BR$11,IF(BA9=$BN$13,$BR$13,IF(BA9=$BN$15,$BR$15,IF(BA9=$BN$17,$BR$17,IF(BA9=$BN$19,$BR$19))))))))</f>
        <v>60</v>
      </c>
      <c r="BF9" s="44"/>
      <c r="BG9" s="44">
        <f>IF(BA9=$BN$5,$BS$5,IF(BA9=$BN$7,$BS$7,IF(BA9=$BN$9,$BS$9,IF(BA9=$BN$11,$BS$11,IF(BA9=$BN$13,$BS$13,IF(BA9=$BN$15,$BS$15,IF(BA9=$BN$17,$BS$17,IF(BA9=$BN$19,$BS$19))))))))</f>
        <v>12</v>
      </c>
      <c r="BH9" s="44"/>
      <c r="BI9" s="44">
        <f>IF(BA9=$BN$5,$BT$5,IF(BA9=$BN$7,$BT$7,IF(BA9=$BN$9,$BT$9,IF(BA9=$BN$11,$BT$11,IF(BA9=$BN$13,$BT$13,IF(BA9=$BN$15,$BT$15,IF(BA9=$BN$17,$BT$17,IF(BA9=$BN$19,$BT$19))))))))</f>
        <v>809</v>
      </c>
      <c r="BJ9" s="44" t="s">
        <v>0</v>
      </c>
      <c r="BK9" s="44">
        <f>IF(BA9=$BN$5,$BV$5,IF(BA9=$BN$7,$BV$7,IF(BA9=$BN$9,$BV$9,IF(BA9=$BN$11,$BV$11,IF(BA9=$BN$13,$BV$13,IF(BA9=$BN$15,$BV$15,IF(BA9=$BN$17,$BV$17,IF(BA9=$BN$19,$BV$19))))))))</f>
        <v>712.000001</v>
      </c>
      <c r="BL9" s="45"/>
      <c r="BM9" s="46" t="str">
        <f>$C$7</f>
        <v>LH Kicker 3</v>
      </c>
      <c r="BN9" s="67">
        <f>((Q9+Q7+S15+S21+S29+S39+S51+AG9+AG7+AI15+AI21+AI29+AI39+AI51+(BP9-BR9))/1000)+((BT9/BV9)/1000)</f>
        <v>-0.004034106413323184</v>
      </c>
      <c r="BO9" s="47">
        <f>Q9+Q7+S15+S21+S29+S39+S51+AG9+AG7+AI15+AI21+AI29+AI39+AI51</f>
        <v>5</v>
      </c>
      <c r="BP9" s="14">
        <f>I7+I9+K15+K21+K29+K39+K51+Y7+Y9+AA15+AA21+AA29+AA39+AA51</f>
        <v>67</v>
      </c>
      <c r="BQ9" s="14" t="s">
        <v>0</v>
      </c>
      <c r="BR9" s="14">
        <f>K7+K9+I15+I21+I29+I39+I51+AA7+AA9+Y15+Y21+Y29+Y39+Y51</f>
        <v>77</v>
      </c>
      <c r="BS9" s="14">
        <f>BX7+BZ7+BX9+BZ9+BY15+CA15+BY21+CA21+BY29+CA29+BY39+CA39+BY51+CA51</f>
        <v>12</v>
      </c>
      <c r="BT9" s="14">
        <f>M7+M9+O15+O21+O29+O39+O51+AC7+AC9+AE15+AE21+AE29+AE39+AE51</f>
        <v>708</v>
      </c>
      <c r="BU9" s="14" t="s">
        <v>0</v>
      </c>
      <c r="BV9" s="14">
        <f>(O7+O9+M15+M21+M29+M39+M51+AE7+AE9+AC15+AC21+AC29+AC39+AC51)+0.000001</f>
        <v>733.000001</v>
      </c>
      <c r="BW9" s="45"/>
      <c r="BX9" s="12">
        <f>COUNTIF(I9,"&gt;=0")</f>
        <v>1</v>
      </c>
      <c r="BY9" s="10">
        <f>COUNTIF(K9,"&gt;=0")</f>
        <v>1</v>
      </c>
      <c r="BZ9" s="12">
        <f>COUNTIF(Y9,"&gt;=0")</f>
        <v>1</v>
      </c>
      <c r="CA9" s="10">
        <f>COUNTIF(AA9,"&gt;=0")</f>
        <v>1</v>
      </c>
    </row>
    <row r="10" spans="1:79" ht="3" customHeight="1">
      <c r="A10" s="53"/>
      <c r="B10" s="14"/>
      <c r="C10" s="15" t="str">
        <f>B15</f>
        <v>Die Stricher</v>
      </c>
      <c r="D10" s="52"/>
      <c r="E10" s="14"/>
      <c r="F10" s="14"/>
      <c r="G10" s="14"/>
      <c r="H10" s="58"/>
      <c r="I10" s="14"/>
      <c r="J10" s="14"/>
      <c r="K10" s="14"/>
      <c r="L10" s="58"/>
      <c r="M10" s="14"/>
      <c r="N10" s="14"/>
      <c r="O10" s="14"/>
      <c r="P10" s="58"/>
      <c r="Q10" s="14"/>
      <c r="R10" s="14"/>
      <c r="S10" s="14"/>
      <c r="T10" s="52"/>
      <c r="U10" s="14"/>
      <c r="V10" s="14"/>
      <c r="W10" s="14"/>
      <c r="X10" s="58"/>
      <c r="Y10" s="14"/>
      <c r="Z10" s="14"/>
      <c r="AA10" s="14"/>
      <c r="AB10" s="58"/>
      <c r="AC10" s="14"/>
      <c r="AD10" s="14"/>
      <c r="AE10" s="14"/>
      <c r="AF10" s="58"/>
      <c r="AG10" s="14"/>
      <c r="AH10" s="56"/>
      <c r="AI10" s="14"/>
      <c r="AJ10" s="52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63"/>
      <c r="AZ10" s="63"/>
      <c r="BA10" s="63"/>
      <c r="BB10" s="63"/>
      <c r="BC10" s="6"/>
      <c r="BD10" s="6"/>
      <c r="BE10" s="6"/>
      <c r="BF10" s="6"/>
      <c r="BG10" s="6"/>
      <c r="BH10" s="6"/>
      <c r="BI10" s="6"/>
      <c r="BJ10" s="6"/>
      <c r="BK10" s="6"/>
      <c r="BM10" s="7"/>
      <c r="BN10" s="7"/>
      <c r="BO10" s="7"/>
      <c r="BP10" s="3"/>
      <c r="BQ10" s="3"/>
      <c r="BR10" s="3"/>
      <c r="BS10" s="3"/>
      <c r="BT10" s="3"/>
      <c r="BU10" s="3"/>
      <c r="BV10" s="3"/>
      <c r="BX10" s="11"/>
      <c r="BY10" s="11"/>
      <c r="BZ10" s="11"/>
      <c r="CA10" s="11"/>
    </row>
    <row r="11" spans="1:79" ht="10.5" customHeight="1">
      <c r="A11" s="53"/>
      <c r="B11" s="64" t="s">
        <v>31</v>
      </c>
      <c r="C11" s="16">
        <f>B17</f>
        <v>0</v>
      </c>
      <c r="D11" s="52"/>
      <c r="E11" s="61" t="str">
        <f>$C$8</f>
        <v>Stadt Celle</v>
      </c>
      <c r="F11" s="35" t="s">
        <v>0</v>
      </c>
      <c r="G11" s="62" t="str">
        <f>$C$5</f>
        <v>LH Kicker 1</v>
      </c>
      <c r="H11" s="58"/>
      <c r="I11" s="65">
        <v>0</v>
      </c>
      <c r="J11" s="35" t="s">
        <v>0</v>
      </c>
      <c r="K11" s="66">
        <v>12</v>
      </c>
      <c r="L11" s="58"/>
      <c r="M11" s="65">
        <v>15</v>
      </c>
      <c r="N11" s="35" t="s">
        <v>0</v>
      </c>
      <c r="O11" s="66">
        <v>84</v>
      </c>
      <c r="P11" s="58"/>
      <c r="Q11" s="61" t="str">
        <f>IF(I11&gt;K11,"1","0")</f>
        <v>0</v>
      </c>
      <c r="R11" s="14"/>
      <c r="S11" s="62" t="str">
        <f>IF(K11&gt;I11,"1","0")</f>
        <v>1</v>
      </c>
      <c r="T11" s="52"/>
      <c r="U11" s="62" t="str">
        <f>$C$8</f>
        <v>Stadt Celle</v>
      </c>
      <c r="V11" s="35" t="s">
        <v>0</v>
      </c>
      <c r="W11" s="61" t="str">
        <f>$C$5</f>
        <v>LH Kicker 1</v>
      </c>
      <c r="X11" s="58"/>
      <c r="Y11" s="66">
        <v>2</v>
      </c>
      <c r="Z11" s="35" t="s">
        <v>0</v>
      </c>
      <c r="AA11" s="65">
        <v>10</v>
      </c>
      <c r="AB11" s="58"/>
      <c r="AC11" s="66">
        <v>39</v>
      </c>
      <c r="AD11" s="35" t="s">
        <v>0</v>
      </c>
      <c r="AE11" s="65">
        <v>77</v>
      </c>
      <c r="AF11" s="58"/>
      <c r="AG11" s="62" t="str">
        <f>IF(Y11&gt;AA11,"1","0")</f>
        <v>0</v>
      </c>
      <c r="AH11" s="56"/>
      <c r="AI11" s="61" t="str">
        <f>IF(AA11&gt;Y11,"1","0")</f>
        <v>1</v>
      </c>
      <c r="AJ11" s="52"/>
      <c r="AK11" s="38" t="s">
        <v>20</v>
      </c>
      <c r="AL11" s="39" t="str">
        <f>IF(AO11=0," ",AZ9)</f>
        <v>KMA Kicker</v>
      </c>
      <c r="AM11" s="40">
        <f>BB9</f>
        <v>9</v>
      </c>
      <c r="AN11" s="31"/>
      <c r="AO11" s="40">
        <f>BG9</f>
        <v>12</v>
      </c>
      <c r="AP11" s="31"/>
      <c r="AQ11" s="40">
        <f>BC9</f>
        <v>86</v>
      </c>
      <c r="AR11" s="38" t="s">
        <v>0</v>
      </c>
      <c r="AS11" s="40">
        <f>BE9</f>
        <v>60</v>
      </c>
      <c r="AT11" s="31"/>
      <c r="AU11" s="38">
        <f>BI9</f>
        <v>809</v>
      </c>
      <c r="AV11" s="38" t="s">
        <v>0</v>
      </c>
      <c r="AW11" s="71">
        <f>BK9</f>
        <v>712.000001</v>
      </c>
      <c r="AX11" s="5"/>
      <c r="AY11" s="44" t="s">
        <v>6</v>
      </c>
      <c r="AZ11" s="44" t="str">
        <f>IF(BA11=$BN$5,$C$5,IF(BA11=$BN$7,$C$6,IF(BA11=$BN$9,$C$7,IF(BA11=$BN$11,$C$8,IF(BA11=$BN$13,$C$9,IF(BA11=$BN$15,$C$10,IF(BA11=$BN$17,$C$11,IF(BA11=$BN$19,$C$12))))))))</f>
        <v>LH Kicker 2</v>
      </c>
      <c r="BA11" s="68">
        <f>LARGE($BN$5:$BN$19,4)</f>
        <v>0.01717930028982609</v>
      </c>
      <c r="BB11" s="44">
        <f>IF(BA11=$BN$5,$BO$5,IF(BA11=$BN$7,$BO$7,IF(BA11=$BN$9,$BO$9,IF(BA11=$BN$11,$BO$11,IF(BA11=$BN$13,$BO$13,IF(BA11=$BN$15,$BO$15,IF(BA11=$BN$17,$BO$17,IF(BA11=$BN$19,$BO$19))))))))</f>
        <v>6</v>
      </c>
      <c r="BC11" s="44">
        <f>IF(BA11=$BN$5,$BP$5,IF(BA11=$BN$7,$BP$7,IF(BA11=$BN$9,$BP$9,IF(BA11=$BN$11,$BP$11,IF(BA11=$BN$13,$BP$13,IF(BA11=$BN$15,$BP$15,IF(BA11=$BN$17,$BP$17,IF(BA11=$BN$19,$BP$19))))))))</f>
        <v>78</v>
      </c>
      <c r="BD11" s="44" t="s">
        <v>0</v>
      </c>
      <c r="BE11" s="44">
        <f>IF(BA11=$BN$5,$BR$5,IF(BA11=$BN$7,$BR$7,IF(BA11=$BN$9,$BR$9,IF(BA11=$BN$11,$BR$11,IF(BA11=$BN$13,$BR$13,IF(BA11=$BN$15,$BR$15,IF(BA11=$BN$17,$BR$17,IF(BA11=$BN$19,$BR$19))))))))</f>
        <v>68</v>
      </c>
      <c r="BF11" s="44"/>
      <c r="BG11" s="44">
        <f>IF(BA11=$BN$5,$BS$5,IF(BA11=$BN$7,$BS$7,IF(BA11=$BN$9,$BS$9,IF(BA11=$BN$11,$BS$11,IF(BA11=$BN$13,$BS$13,IF(BA11=$BN$15,$BS$15,IF(BA11=$BN$17,$BS$17,IF(BA11=$BN$19,$BS$19))))))))</f>
        <v>12</v>
      </c>
      <c r="BH11" s="44"/>
      <c r="BI11" s="44">
        <f>IF(BA11=$BN$5,$BT$5,IF(BA11=$BN$7,$BT$7,IF(BA11=$BN$9,$BT$9,IF(BA11=$BN$11,$BT$11,IF(BA11=$BN$13,$BT$13,IF(BA11=$BN$15,$BT$15,IF(BA11=$BN$17,$BT$17,IF(BA11=$BN$19,$BT$19))))))))</f>
        <v>809</v>
      </c>
      <c r="BJ11" s="44" t="s">
        <v>0</v>
      </c>
      <c r="BK11" s="44">
        <f>IF(BA11=$BN$5,$BV$5,IF(BA11=$BN$7,$BV$7,IF(BA11=$BN$9,$BV$9,IF(BA11=$BN$11,$BV$11,IF(BA11=$BN$13,$BV$13,IF(BA11=$BN$15,$BV$15,IF(BA11=$BN$17,$BV$17,IF(BA11=$BN$19,$BV$19))))))))</f>
        <v>686.000001</v>
      </c>
      <c r="BL11" s="45"/>
      <c r="BM11" s="46" t="str">
        <f>$C$8</f>
        <v>Stadt Celle</v>
      </c>
      <c r="BN11" s="67">
        <f>((Q11+Q13+Q15+S23+S31+S41+S53+AG11+AG13+AG15+AI23+AI31+AI41+AI53+(BP11-BR11))/1000)+((BT11/BV11)/1000)</f>
        <v>-0.08145413363595229</v>
      </c>
      <c r="BO11" s="47">
        <f>Q11+Q13+Q15+S23+S31+S41+S53+AG11+AG13+AG15+AI23+AI31+AI41+AI53</f>
        <v>1</v>
      </c>
      <c r="BP11" s="14">
        <f>I11+I13+I15+K23+K31+K41+K53+Y11+Y13+Y15+AA23+AA31+AA41+AA53</f>
        <v>31</v>
      </c>
      <c r="BQ11" s="14" t="s">
        <v>0</v>
      </c>
      <c r="BR11" s="14">
        <f>K11+K13+K15+I23+I31+I41+I53+AA11+AA13+AA15+Y23+Y31+Y41+Y53</f>
        <v>114</v>
      </c>
      <c r="BS11" s="14">
        <f>BX11+BZ11+BX13+BZ13+BX15+BZ15+BY23+CA23+BY31+CA31+BY41+CA41+BY53+CA53</f>
        <v>12</v>
      </c>
      <c r="BT11" s="14">
        <f>M11+M13+M15+O23+O31+O41+O53+AC11+AC13+AC15+AE23+AE31+AE41+AE53</f>
        <v>482</v>
      </c>
      <c r="BU11" s="14" t="s">
        <v>0</v>
      </c>
      <c r="BV11" s="14">
        <f>(O11+O13+O15+M23+M31+M41+M53+AE11+AE13+AE15+AC23+AC31+AC41+AC53)+0.000001</f>
        <v>883.000001</v>
      </c>
      <c r="BW11" s="45"/>
      <c r="BX11" s="13">
        <f>COUNTIF(I11,"&gt;=0")</f>
        <v>1</v>
      </c>
      <c r="BY11" s="9">
        <f>COUNTIF(K11,"&gt;=0")</f>
        <v>1</v>
      </c>
      <c r="BZ11" s="13">
        <f>COUNTIF(Y11,"&gt;=0")</f>
        <v>1</v>
      </c>
      <c r="CA11" s="9">
        <f>COUNTIF(AA11,"&gt;=0")</f>
        <v>1</v>
      </c>
    </row>
    <row r="12" spans="1:79" ht="3" customHeight="1">
      <c r="A12" s="53"/>
      <c r="B12" s="14"/>
      <c r="C12" s="17" t="str">
        <f>B19</f>
        <v>KMA Kicker</v>
      </c>
      <c r="D12" s="52"/>
      <c r="E12" s="14"/>
      <c r="F12" s="14"/>
      <c r="G12" s="14"/>
      <c r="H12" s="58"/>
      <c r="I12" s="14"/>
      <c r="J12" s="14"/>
      <c r="K12" s="14"/>
      <c r="L12" s="58"/>
      <c r="M12" s="14"/>
      <c r="N12" s="14"/>
      <c r="O12" s="14"/>
      <c r="P12" s="58"/>
      <c r="Q12" s="14"/>
      <c r="R12" s="14"/>
      <c r="S12" s="14"/>
      <c r="T12" s="52"/>
      <c r="U12" s="14"/>
      <c r="V12" s="14"/>
      <c r="W12" s="14"/>
      <c r="X12" s="58"/>
      <c r="Y12" s="14"/>
      <c r="Z12" s="14"/>
      <c r="AA12" s="14"/>
      <c r="AB12" s="58"/>
      <c r="AC12" s="14"/>
      <c r="AD12" s="14"/>
      <c r="AE12" s="14"/>
      <c r="AF12" s="58"/>
      <c r="AG12" s="14"/>
      <c r="AH12" s="56"/>
      <c r="AI12" s="14"/>
      <c r="AJ12" s="52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44"/>
      <c r="AZ12" s="44"/>
      <c r="BA12" s="63"/>
      <c r="BB12" s="63"/>
      <c r="BC12" s="44"/>
      <c r="BD12" s="44"/>
      <c r="BE12" s="44"/>
      <c r="BF12" s="44"/>
      <c r="BG12" s="44"/>
      <c r="BH12" s="44"/>
      <c r="BI12" s="44"/>
      <c r="BJ12" s="44"/>
      <c r="BK12" s="44"/>
      <c r="BL12" s="11"/>
      <c r="BM12" s="46"/>
      <c r="BN12" s="7"/>
      <c r="BO12" s="7"/>
      <c r="BP12" s="14"/>
      <c r="BQ12" s="14"/>
      <c r="BR12" s="14"/>
      <c r="BS12" s="14"/>
      <c r="BT12" s="14"/>
      <c r="BU12" s="14"/>
      <c r="BV12" s="14"/>
      <c r="BW12" s="45"/>
      <c r="BX12" s="11"/>
      <c r="BY12" s="11"/>
      <c r="BZ12" s="11"/>
      <c r="CA12" s="11"/>
    </row>
    <row r="13" spans="1:79" ht="10.5" customHeight="1">
      <c r="A13" s="53"/>
      <c r="B13" s="64" t="s">
        <v>32</v>
      </c>
      <c r="C13" s="11"/>
      <c r="D13" s="52"/>
      <c r="E13" s="61" t="str">
        <f>$C$8</f>
        <v>Stadt Celle</v>
      </c>
      <c r="F13" s="35" t="s">
        <v>0</v>
      </c>
      <c r="G13" s="62" t="str">
        <f>$C$6</f>
        <v>LH Kicker 2</v>
      </c>
      <c r="H13" s="58"/>
      <c r="I13" s="65">
        <v>6</v>
      </c>
      <c r="J13" s="35" t="s">
        <v>0</v>
      </c>
      <c r="K13" s="66">
        <v>7</v>
      </c>
      <c r="L13" s="58"/>
      <c r="M13" s="65">
        <v>63</v>
      </c>
      <c r="N13" s="35" t="s">
        <v>0</v>
      </c>
      <c r="O13" s="66">
        <v>82</v>
      </c>
      <c r="P13" s="58"/>
      <c r="Q13" s="61" t="str">
        <f>IF(I13&gt;K13,"1","0")</f>
        <v>0</v>
      </c>
      <c r="R13" s="14"/>
      <c r="S13" s="62" t="str">
        <f>IF(K13&gt;I13,"1","0")</f>
        <v>1</v>
      </c>
      <c r="T13" s="52"/>
      <c r="U13" s="62" t="str">
        <f>$C$8</f>
        <v>Stadt Celle</v>
      </c>
      <c r="V13" s="35" t="s">
        <v>0</v>
      </c>
      <c r="W13" s="61" t="str">
        <f>$C$6</f>
        <v>LH Kicker 2</v>
      </c>
      <c r="X13" s="58"/>
      <c r="Y13" s="66">
        <v>0</v>
      </c>
      <c r="Z13" s="35" t="s">
        <v>0</v>
      </c>
      <c r="AA13" s="65">
        <v>12</v>
      </c>
      <c r="AB13" s="58"/>
      <c r="AC13" s="66">
        <v>19</v>
      </c>
      <c r="AD13" s="35" t="s">
        <v>0</v>
      </c>
      <c r="AE13" s="65">
        <v>84</v>
      </c>
      <c r="AF13" s="58"/>
      <c r="AG13" s="62" t="str">
        <f>IF(Y13&gt;AA13,"1","0")</f>
        <v>0</v>
      </c>
      <c r="AH13" s="56"/>
      <c r="AI13" s="61" t="str">
        <f>IF(AA13&gt;Y13,"1","0")</f>
        <v>1</v>
      </c>
      <c r="AJ13" s="52"/>
      <c r="AK13" s="41" t="s">
        <v>6</v>
      </c>
      <c r="AL13" s="42" t="str">
        <f>IF(AO13=0," ",AZ11)</f>
        <v>LH Kicker 2</v>
      </c>
      <c r="AM13" s="43">
        <f>BB11</f>
        <v>6</v>
      </c>
      <c r="AN13" s="31"/>
      <c r="AO13" s="43">
        <f>BG11</f>
        <v>12</v>
      </c>
      <c r="AP13" s="31"/>
      <c r="AQ13" s="43">
        <f>BC11</f>
        <v>78</v>
      </c>
      <c r="AR13" s="41" t="s">
        <v>0</v>
      </c>
      <c r="AS13" s="43">
        <f>BE11</f>
        <v>68</v>
      </c>
      <c r="AT13" s="31"/>
      <c r="AU13" s="41">
        <f>BI11</f>
        <v>809</v>
      </c>
      <c r="AV13" s="41" t="s">
        <v>0</v>
      </c>
      <c r="AW13" s="72">
        <f>BK11</f>
        <v>686.000001</v>
      </c>
      <c r="AX13" s="5"/>
      <c r="AY13" s="44" t="s">
        <v>7</v>
      </c>
      <c r="AZ13" s="44">
        <f>IF(BA13=$BN$5,$C$5,IF(BA13=$BN$7,$C$6,IF(BA13=$BN$9,$C$7,IF(BA13=$BN$11,$C$8,IF(BA13=$BN$13,$C$9,IF(BA13=$BN$15,$C$10,IF(BA13=$BN$17,$C$11,IF(BA13=$BN$19,$C$12))))))))</f>
        <v>0</v>
      </c>
      <c r="BA13" s="68">
        <f>LARGE($BN$5:$BN$19,5)</f>
        <v>0</v>
      </c>
      <c r="BB13" s="44">
        <f>IF(BA13=$BN$5,$BO$5,IF(BA13=$BN$7,$BO$7,IF(BA13=$BN$9,$BO$9,IF(BA13=$BN$11,$BO$11,IF(BA13=$BN$13,$BO$13,IF(BA13=$BN$15,$BO$15,IF(BA13=$BN$17,$BO$17,IF(BA13=$BN$19,$BO$19))))))))</f>
        <v>0</v>
      </c>
      <c r="BC13" s="44">
        <f>IF(BA13=$BN$5,$BP$5,IF(BA13=$BN$7,$BP$7,IF(BA13=$BN$9,$BP$9,IF(BA13=$BN$11,$BP$11,IF(BA13=$BN$13,$BP$13,IF(BA13=$BN$15,$BP$15,IF(BA13=$BN$17,$BP$17,IF(BA13=$BN$19,$BP$19))))))))</f>
        <v>0</v>
      </c>
      <c r="BD13" s="44" t="s">
        <v>0</v>
      </c>
      <c r="BE13" s="44">
        <f>IF(BA13=$BN$5,$BR$5,IF(BA13=$BN$7,$BR$7,IF(BA13=$BN$9,$BR$9,IF(BA13=$BN$11,$BR$11,IF(BA13=$BN$13,$BR$13,IF(BA13=$BN$15,$BR$15,IF(BA13=$BN$17,$BR$17,IF(BA13=$BN$19,$BR$19))))))))</f>
        <v>0</v>
      </c>
      <c r="BF13" s="44"/>
      <c r="BG13" s="44">
        <f>IF(BA13=$BN$5,$BS$5,IF(BA13=$BN$7,$BS$7,IF(BA13=$BN$9,$BS$9,IF(BA13=$BN$11,$BS$11,IF(BA13=$BN$13,$BS$13,IF(BA13=$BN$15,$BS$15,IF(BA13=$BN$17,$BS$17,IF(BA13=$BN$19,$BS$19))))))))</f>
        <v>0</v>
      </c>
      <c r="BH13" s="44"/>
      <c r="BI13" s="44">
        <f>IF(BA13=$BN$5,$BT$5,IF(BA13=$BN$7,$BT$7,IF(BA13=$BN$9,$BT$9,IF(BA13=$BN$11,$BT$11,IF(BA13=$BN$13,$BT$13,IF(BA13=$BN$15,$BT$15,IF(BA13=$BN$17,$BT$17,IF(BA13=$BN$19,$BT$19))))))))</f>
        <v>0</v>
      </c>
      <c r="BJ13" s="44" t="s">
        <v>0</v>
      </c>
      <c r="BK13" s="44">
        <f>IF(BA13=$BN$5,$BV$5,IF(BA13=$BN$7,$BV$7,IF(BA13=$BN$9,$BV$9,IF(BA13=$BN$11,$BV$11,IF(BA13=$BN$13,$BV$13,IF(BA13=$BN$15,$BV$15,IF(BA13=$BN$17,$BV$17,IF(BA13=$BN$19,$BV$19))))))))</f>
        <v>1E-06</v>
      </c>
      <c r="BL13" s="45"/>
      <c r="BM13" s="46" t="str">
        <f>$C$9</f>
        <v>CF Kicker</v>
      </c>
      <c r="BN13" s="67">
        <f>((Q17+Q19+Q21+Q23+S33+S43+S55+AG17+AG19+AG21+AG23+AI33+AI43+AI55+(BP13-BR13))/1000)+((BT13/BV13)/1000)</f>
        <v>0.04014586255098757</v>
      </c>
      <c r="BO13" s="47">
        <f>Q17+Q19+Q21+Q23+S33+S43+S55+AG17+AG19+AG21+AG23+AI33+AI43+AI55</f>
        <v>7</v>
      </c>
      <c r="BP13" s="14">
        <f>I17+I19+I21+I23+K33+K43+K55+Y17+Y19+Y21+Y23+AA33+AA43+AA55</f>
        <v>89</v>
      </c>
      <c r="BQ13" s="14" t="s">
        <v>0</v>
      </c>
      <c r="BR13" s="14">
        <f>K17+K19+K21+K23+I33+I43+I55+AA17+AA19+AA21+AA23+Y33+Y43+Y55</f>
        <v>57</v>
      </c>
      <c r="BS13" s="14">
        <f>BX17+BZ17+BX19+BZ19+BX21+BZ21+BX23+BZ23+BY33+CA33+BY43+CA43+BY55+CA55</f>
        <v>12</v>
      </c>
      <c r="BT13" s="14">
        <f>M17+M19+M21+M23+O33+O43+O55+AC17+AC19+AC21+AC23+AE33+AE43+AE55</f>
        <v>817</v>
      </c>
      <c r="BU13" s="14" t="s">
        <v>0</v>
      </c>
      <c r="BV13" s="14">
        <f>(O17+O19+O21+O23+M33+M43+M55+AE17+AE19+AE21+AE23+AC33+AC43+AC55)+0.000001</f>
        <v>713.000001</v>
      </c>
      <c r="BW13" s="45"/>
      <c r="BX13" s="13">
        <f>COUNTIF(I13,"&gt;=0")</f>
        <v>1</v>
      </c>
      <c r="BY13" s="10">
        <f>COUNTIF(K13,"&gt;=0")</f>
        <v>1</v>
      </c>
      <c r="BZ13" s="13">
        <f>COUNTIF(Y13,"&gt;=0")</f>
        <v>1</v>
      </c>
      <c r="CA13" s="10">
        <f>COUNTIF(AA13,"&gt;=0")</f>
        <v>1</v>
      </c>
    </row>
    <row r="14" spans="1:79" ht="3" customHeight="1">
      <c r="A14" s="53"/>
      <c r="B14" s="14"/>
      <c r="C14" s="11"/>
      <c r="D14" s="52"/>
      <c r="E14" s="14"/>
      <c r="F14" s="14"/>
      <c r="G14" s="14"/>
      <c r="H14" s="58"/>
      <c r="I14" s="14"/>
      <c r="J14" s="14"/>
      <c r="K14" s="14"/>
      <c r="L14" s="58"/>
      <c r="M14" s="14"/>
      <c r="N14" s="14"/>
      <c r="O14" s="14"/>
      <c r="P14" s="58"/>
      <c r="Q14" s="14"/>
      <c r="R14" s="14"/>
      <c r="S14" s="14"/>
      <c r="T14" s="52"/>
      <c r="U14" s="14"/>
      <c r="V14" s="14"/>
      <c r="W14" s="14"/>
      <c r="X14" s="58"/>
      <c r="Y14" s="14"/>
      <c r="Z14" s="14"/>
      <c r="AA14" s="14"/>
      <c r="AB14" s="58"/>
      <c r="AC14" s="14"/>
      <c r="AD14" s="14"/>
      <c r="AE14" s="14"/>
      <c r="AF14" s="58"/>
      <c r="AG14" s="14"/>
      <c r="AH14" s="56"/>
      <c r="AI14" s="14"/>
      <c r="AJ14" s="52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44"/>
      <c r="AZ14" s="44"/>
      <c r="BA14" s="63"/>
      <c r="BB14" s="63"/>
      <c r="BC14" s="44"/>
      <c r="BD14" s="44"/>
      <c r="BE14" s="44"/>
      <c r="BF14" s="44"/>
      <c r="BG14" s="44"/>
      <c r="BH14" s="44"/>
      <c r="BI14" s="44"/>
      <c r="BJ14" s="44"/>
      <c r="BK14" s="44"/>
      <c r="BL14" s="11"/>
      <c r="BM14" s="46"/>
      <c r="BN14" s="7"/>
      <c r="BO14" s="7"/>
      <c r="BP14" s="14"/>
      <c r="BQ14" s="14"/>
      <c r="BR14" s="14"/>
      <c r="BS14" s="14"/>
      <c r="BT14" s="14"/>
      <c r="BU14" s="14"/>
      <c r="BV14" s="14"/>
      <c r="BW14" s="45"/>
      <c r="BX14" s="11"/>
      <c r="BY14" s="11"/>
      <c r="BZ14" s="11"/>
      <c r="CA14" s="11"/>
    </row>
    <row r="15" spans="1:79" ht="10.5" customHeight="1">
      <c r="A15" s="53"/>
      <c r="B15" s="64" t="s">
        <v>33</v>
      </c>
      <c r="C15" s="11"/>
      <c r="D15" s="52"/>
      <c r="E15" s="61" t="str">
        <f>$C$8</f>
        <v>Stadt Celle</v>
      </c>
      <c r="F15" s="35" t="s">
        <v>0</v>
      </c>
      <c r="G15" s="62" t="str">
        <f>$C$7</f>
        <v>LH Kicker 3</v>
      </c>
      <c r="H15" s="58"/>
      <c r="I15" s="65">
        <v>2</v>
      </c>
      <c r="J15" s="35" t="s">
        <v>0</v>
      </c>
      <c r="K15" s="66">
        <v>10</v>
      </c>
      <c r="L15" s="58"/>
      <c r="M15" s="65">
        <v>47</v>
      </c>
      <c r="N15" s="35" t="s">
        <v>0</v>
      </c>
      <c r="O15" s="66">
        <v>79</v>
      </c>
      <c r="P15" s="58"/>
      <c r="Q15" s="61" t="str">
        <f>IF(I15&gt;K15,"1","0")</f>
        <v>0</v>
      </c>
      <c r="R15" s="14"/>
      <c r="S15" s="62" t="str">
        <f>IF(K15&gt;I15,"1","0")</f>
        <v>1</v>
      </c>
      <c r="T15" s="52"/>
      <c r="U15" s="62" t="str">
        <f>$C$8</f>
        <v>Stadt Celle</v>
      </c>
      <c r="V15" s="35" t="s">
        <v>0</v>
      </c>
      <c r="W15" s="61" t="str">
        <f>$C$7</f>
        <v>LH Kicker 3</v>
      </c>
      <c r="X15" s="58"/>
      <c r="Y15" s="66">
        <v>1</v>
      </c>
      <c r="Z15" s="35" t="s">
        <v>0</v>
      </c>
      <c r="AA15" s="65">
        <v>11</v>
      </c>
      <c r="AB15" s="58"/>
      <c r="AC15" s="66">
        <v>37</v>
      </c>
      <c r="AD15" s="35" t="s">
        <v>0</v>
      </c>
      <c r="AE15" s="65">
        <v>83</v>
      </c>
      <c r="AF15" s="58"/>
      <c r="AG15" s="62" t="str">
        <f>IF(Y15&gt;AA15,"1","0")</f>
        <v>0</v>
      </c>
      <c r="AH15" s="56"/>
      <c r="AI15" s="61" t="str">
        <f>IF(AA15&gt;Y15,"1","0")</f>
        <v>1</v>
      </c>
      <c r="AJ15" s="52"/>
      <c r="AK15" s="41" t="s">
        <v>7</v>
      </c>
      <c r="AL15" s="42" t="str">
        <f>IF(AO15=0," ",AZ13)</f>
        <v> </v>
      </c>
      <c r="AM15" s="43">
        <f>BB13</f>
        <v>0</v>
      </c>
      <c r="AN15" s="31"/>
      <c r="AO15" s="43">
        <f>BG13</f>
        <v>0</v>
      </c>
      <c r="AP15" s="31"/>
      <c r="AQ15" s="43">
        <f>BC13</f>
        <v>0</v>
      </c>
      <c r="AR15" s="41" t="s">
        <v>0</v>
      </c>
      <c r="AS15" s="43">
        <f>BE13</f>
        <v>0</v>
      </c>
      <c r="AT15" s="31"/>
      <c r="AU15" s="41">
        <f>BI13</f>
        <v>0</v>
      </c>
      <c r="AV15" s="41" t="s">
        <v>0</v>
      </c>
      <c r="AW15" s="72">
        <f>BK13</f>
        <v>1E-06</v>
      </c>
      <c r="AX15" s="5"/>
      <c r="AY15" s="44" t="s">
        <v>8</v>
      </c>
      <c r="AZ15" s="44" t="str">
        <f>IF(BA15=$BN$5,$C$5,IF(BA15=$BN$7,$C$6,IF(BA15=$BN$9,$C$7,IF(BA15=$BN$11,$C$8,IF(BA15=$BN$13,$C$9,IF(BA15=$BN$15,$C$10,IF(BA15=$BN$17,$C$11,IF(BA15=$BN$19,$C$12))))))))</f>
        <v>LH Kicker 3</v>
      </c>
      <c r="BA15" s="68">
        <f>LARGE($BN$5:$BN$19,6)</f>
        <v>-0.004034106413323184</v>
      </c>
      <c r="BB15" s="44">
        <f>IF(BA15=$BN$5,$BO$5,IF(BA15=$BN$7,$BO$7,IF(BA15=$BN$9,$BO$9,IF(BA15=$BN$11,$BO$11,IF(BA15=$BN$13,$BO$13,IF(BA15=$BN$15,$BO$15,IF(BA15=$BN$17,$BO$17,IF(BA15=$BN$19,$BO$19))))))))</f>
        <v>5</v>
      </c>
      <c r="BC15" s="44">
        <f>IF(BA15=$BN$5,$BP$5,IF(BA15=$BN$7,$BP$7,IF(BA15=$BN$9,$BP$9,IF(BA15=$BN$11,$BP$11,IF(BA15=$BN$13,$BP$13,IF(BA15=$BN$15,$BP$15,IF(BA15=$BN$17,$BP$17,IF(BA15=$BN$19,$BP$19))))))))</f>
        <v>67</v>
      </c>
      <c r="BD15" s="44" t="s">
        <v>0</v>
      </c>
      <c r="BE15" s="44">
        <f>IF(BA15=$BN$5,$BR$5,IF(BA15=$BN$7,$BR$7,IF(BA15=$BN$9,$BR$9,IF(BA15=$BN$11,$BR$11,IF(BA15=$BN$13,$BR$13,IF(BA15=$BN$15,$BR$15,IF(BA15=$BN$17,$BR$17,IF(BA15=$BN$19,$BR$19))))))))</f>
        <v>77</v>
      </c>
      <c r="BF15" s="44"/>
      <c r="BG15" s="44">
        <f>IF(BA15=$BN$5,$BS$5,IF(BA15=$BN$7,$BS$7,IF(BA15=$BN$9,$BS$9,IF(BA15=$BN$11,$BS$11,IF(BA15=$BN$13,$BS$13,IF(BA15=$BN$15,$BS$15,IF(BA15=$BN$17,$BS$17,IF(BA15=$BN$19,$BS$19))))))))</f>
        <v>12</v>
      </c>
      <c r="BH15" s="44"/>
      <c r="BI15" s="44">
        <f>IF(BA15=$BN$5,$BT$5,IF(BA15=$BN$7,$BT$7,IF(BA15=$BN$9,$BT$9,IF(BA15=$BN$11,$BT$11,IF(BA15=$BN$13,$BT$13,IF(BA15=$BN$15,$BT$15,IF(BA15=$BN$17,$BT$17,IF(BA15=$BN$19,$BT$19))))))))</f>
        <v>708</v>
      </c>
      <c r="BJ15" s="44" t="s">
        <v>0</v>
      </c>
      <c r="BK15" s="44">
        <f>IF(BA15=$BN$5,$BV$5,IF(BA15=$BN$7,$BV$7,IF(BA15=$BN$9,$BV$9,IF(BA15=$BN$11,$BV$11,IF(BA15=$BN$13,$BV$13,IF(BA15=$BN$15,$BV$15,IF(BA15=$BN$17,$BV$17,IF(BA15=$BN$19,$BV$19))))))))</f>
        <v>733.000001</v>
      </c>
      <c r="BL15" s="45"/>
      <c r="BM15" s="46" t="str">
        <f>$C$10</f>
        <v>Die Stricher</v>
      </c>
      <c r="BN15" s="67">
        <f>((Q25+Q27+Q29+Q31+Q33+S45+S57+AG25+AG27+AG29+AG31+AG33+AI45+AI57+(BP15-BR15))/1000)+((BT15/BV15)/1000)</f>
        <v>-0.04940143369247141</v>
      </c>
      <c r="BO15" s="47">
        <f>Q25+Q27+Q29+Q31+Q33+S45+S57+AG25+AG27+AG29+AG31+AG33+AI45+AI57</f>
        <v>3</v>
      </c>
      <c r="BP15" s="14">
        <f>I25+I27+I29+I31+I33+K45+K57+Y25+Y27+Y29+Y31+Y33+AA45+AA57</f>
        <v>46</v>
      </c>
      <c r="BQ15" s="14" t="s">
        <v>0</v>
      </c>
      <c r="BR15" s="14">
        <f>K25+K27+K29+K31+K33+I45+I57+AA25+AA27+AA29+AA31+AA33+Y45+Y57</f>
        <v>99</v>
      </c>
      <c r="BS15" s="14">
        <f>BX25+BZ25+BX27+BZ27+BX29+BZ29+BX31+BZ31+BX33+BZ33+BY45+CA45+BY57+CA57</f>
        <v>12</v>
      </c>
      <c r="BT15" s="14">
        <f>M25+M27+M29+M31+M33+O45+O57+AC25+AC27+AC29+AC31+AC33+AE45+AE57</f>
        <v>501</v>
      </c>
      <c r="BU15" s="14" t="s">
        <v>0</v>
      </c>
      <c r="BV15" s="14">
        <f>(O25+O27+O29+O31+O33+M45+M57+AE25+AE27+AE29+AE31+AE33+AC45+AC57)+0.000001</f>
        <v>837.000001</v>
      </c>
      <c r="BW15" s="45"/>
      <c r="BX15" s="13">
        <f>COUNTIF(I15,"&gt;=0")</f>
        <v>1</v>
      </c>
      <c r="BY15" s="12">
        <f>COUNTIF(K15,"&gt;=0")</f>
        <v>1</v>
      </c>
      <c r="BZ15" s="13">
        <f>COUNTIF(Y15,"&gt;=0")</f>
        <v>1</v>
      </c>
      <c r="CA15" s="12">
        <f>COUNTIF(AA15,"&gt;=0")</f>
        <v>1</v>
      </c>
    </row>
    <row r="16" spans="1:79" ht="3" customHeight="1">
      <c r="A16" s="53"/>
      <c r="B16" s="14"/>
      <c r="C16" s="11"/>
      <c r="D16" s="52"/>
      <c r="E16" s="14"/>
      <c r="F16" s="14"/>
      <c r="G16" s="14"/>
      <c r="H16" s="58"/>
      <c r="I16" s="14"/>
      <c r="J16" s="14"/>
      <c r="K16" s="14"/>
      <c r="L16" s="58"/>
      <c r="M16" s="14"/>
      <c r="N16" s="14"/>
      <c r="O16" s="14"/>
      <c r="P16" s="58"/>
      <c r="Q16" s="14"/>
      <c r="R16" s="14"/>
      <c r="S16" s="14"/>
      <c r="T16" s="52"/>
      <c r="U16" s="14"/>
      <c r="V16" s="14"/>
      <c r="W16" s="14"/>
      <c r="X16" s="58"/>
      <c r="Y16" s="14"/>
      <c r="Z16" s="14"/>
      <c r="AA16" s="14"/>
      <c r="AB16" s="58"/>
      <c r="AC16" s="14"/>
      <c r="AD16" s="14"/>
      <c r="AE16" s="14"/>
      <c r="AF16" s="58"/>
      <c r="AG16" s="14"/>
      <c r="AH16" s="56"/>
      <c r="AI16" s="14"/>
      <c r="AJ16" s="52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44"/>
      <c r="AZ16" s="44"/>
      <c r="BA16" s="63"/>
      <c r="BB16" s="63"/>
      <c r="BC16" s="44"/>
      <c r="BD16" s="44"/>
      <c r="BE16" s="44"/>
      <c r="BF16" s="44"/>
      <c r="BG16" s="44"/>
      <c r="BH16" s="44"/>
      <c r="BI16" s="44"/>
      <c r="BJ16" s="44"/>
      <c r="BK16" s="44"/>
      <c r="BL16" s="11"/>
      <c r="BM16" s="46"/>
      <c r="BN16" s="7"/>
      <c r="BO16" s="7"/>
      <c r="BP16" s="14"/>
      <c r="BQ16" s="14"/>
      <c r="BR16" s="14"/>
      <c r="BS16" s="14"/>
      <c r="BT16" s="14"/>
      <c r="BU16" s="14"/>
      <c r="BV16" s="14"/>
      <c r="BW16" s="45"/>
      <c r="BX16" s="11"/>
      <c r="BY16" s="11"/>
      <c r="BZ16" s="11"/>
      <c r="CA16" s="11"/>
    </row>
    <row r="17" spans="1:79" ht="10.5" customHeight="1">
      <c r="A17" s="53"/>
      <c r="B17" s="64"/>
      <c r="C17" s="11"/>
      <c r="D17" s="52"/>
      <c r="E17" s="61" t="str">
        <f>$C$9</f>
        <v>CF Kicker</v>
      </c>
      <c r="F17" s="35" t="s">
        <v>0</v>
      </c>
      <c r="G17" s="62" t="str">
        <f>$C$5</f>
        <v>LH Kicker 1</v>
      </c>
      <c r="H17" s="58"/>
      <c r="I17" s="65">
        <v>5</v>
      </c>
      <c r="J17" s="35" t="s">
        <v>0</v>
      </c>
      <c r="K17" s="66">
        <v>7</v>
      </c>
      <c r="L17" s="58"/>
      <c r="M17" s="65">
        <v>54</v>
      </c>
      <c r="N17" s="35" t="s">
        <v>0</v>
      </c>
      <c r="O17" s="66">
        <v>64</v>
      </c>
      <c r="P17" s="58"/>
      <c r="Q17" s="61" t="str">
        <f>IF(I17&gt;K17,"1","0")</f>
        <v>0</v>
      </c>
      <c r="R17" s="14"/>
      <c r="S17" s="62" t="str">
        <f>IF(K17&gt;I17,"1","0")</f>
        <v>1</v>
      </c>
      <c r="T17" s="52"/>
      <c r="U17" s="62" t="str">
        <f>$C$9</f>
        <v>CF Kicker</v>
      </c>
      <c r="V17" s="35" t="s">
        <v>0</v>
      </c>
      <c r="W17" s="61" t="str">
        <f>$C$5</f>
        <v>LH Kicker 1</v>
      </c>
      <c r="X17" s="58"/>
      <c r="Y17" s="66">
        <v>5</v>
      </c>
      <c r="Z17" s="35" t="s">
        <v>0</v>
      </c>
      <c r="AA17" s="65">
        <v>7</v>
      </c>
      <c r="AB17" s="58"/>
      <c r="AC17" s="66">
        <v>51</v>
      </c>
      <c r="AD17" s="35" t="s">
        <v>0</v>
      </c>
      <c r="AE17" s="65">
        <v>76</v>
      </c>
      <c r="AF17" s="58"/>
      <c r="AG17" s="62" t="str">
        <f>IF(Y17&gt;AA17,"1","0")</f>
        <v>0</v>
      </c>
      <c r="AH17" s="56"/>
      <c r="AI17" s="61" t="str">
        <f>IF(AA17&gt;Y17,"1","0")</f>
        <v>1</v>
      </c>
      <c r="AJ17" s="52"/>
      <c r="AK17" s="41" t="s">
        <v>8</v>
      </c>
      <c r="AL17" s="42" t="str">
        <f>IF(AO17=0," ",AZ15)</f>
        <v>LH Kicker 3</v>
      </c>
      <c r="AM17" s="43">
        <f>BB15</f>
        <v>5</v>
      </c>
      <c r="AN17" s="31"/>
      <c r="AO17" s="43">
        <f>BG15</f>
        <v>12</v>
      </c>
      <c r="AP17" s="31"/>
      <c r="AQ17" s="43">
        <f>BC15</f>
        <v>67</v>
      </c>
      <c r="AR17" s="41" t="s">
        <v>0</v>
      </c>
      <c r="AS17" s="43">
        <f>BE15</f>
        <v>77</v>
      </c>
      <c r="AT17" s="31"/>
      <c r="AU17" s="41">
        <f>BI15</f>
        <v>708</v>
      </c>
      <c r="AV17" s="41" t="s">
        <v>0</v>
      </c>
      <c r="AW17" s="72">
        <f>BK15</f>
        <v>733.000001</v>
      </c>
      <c r="AX17" s="5"/>
      <c r="AY17" s="44" t="s">
        <v>9</v>
      </c>
      <c r="AZ17" s="44" t="str">
        <f>IF(BA17=$BN$5,$C$5,IF(BA17=$BN$7,$C$6,IF(BA17=$BN$9,$C$7,IF(BA17=$BN$11,$C$8,IF(BA17=$BN$13,$C$9,IF(BA17=$BN$15,$C$10,IF(BA17=$BN$17,$C$11,IF(BA17=$BN$19,$C$12))))))))</f>
        <v>Die Stricher</v>
      </c>
      <c r="BA17" s="68">
        <f>LARGE($BN$5:$BN$19,7)</f>
        <v>-0.04940143369247141</v>
      </c>
      <c r="BB17" s="44">
        <f>IF(BA17=$BN$5,$BO$5,IF(BA17=$BN$7,$BO$7,IF(BA17=$BN$9,$BO$9,IF(BA17=$BN$11,$BO$11,IF(BA17=$BN$13,$BO$13,IF(BA17=$BN$15,$BO$15,IF(BA17=$BN$17,$BO$17,IF(BA17=$BN$19,$BO$19))))))))</f>
        <v>3</v>
      </c>
      <c r="BC17" s="44">
        <f>IF(BA17=$BN$5,$BP$5,IF(BA17=$BN$7,$BP$7,IF(BA17=$BN$9,$BP$9,IF(BA17=$BN$11,$BP$11,IF(BA17=$BN$13,$BP$13,IF(BA17=$BN$15,$BP$15,IF(BA17=$BN$17,$BP$17,IF(BA17=$BN$19,$BP$19))))))))</f>
        <v>46</v>
      </c>
      <c r="BD17" s="44" t="s">
        <v>0</v>
      </c>
      <c r="BE17" s="44">
        <f>IF(BA17=$BN$5,$BR$5,IF(BA17=$BN$7,$BR$7,IF(BA17=$BN$9,$BR$9,IF(BA17=$BN$11,$BR$11,IF(BA17=$BN$13,$BR$13,IF(BA17=$BN$15,$BR$15,IF(BA17=$BN$17,$BR$17,IF(BA17=$BN$19,$BR$19))))))))</f>
        <v>99</v>
      </c>
      <c r="BF17" s="44"/>
      <c r="BG17" s="44">
        <f>IF(BA17=$BN$5,$BS$5,IF(BA17=$BN$7,$BS$7,IF(BA17=$BN$9,$BS$9,IF(BA17=$BN$11,$BS$11,IF(BA17=$BN$13,$BS$13,IF(BA17=$BN$15,$BS$15,IF(BA17=$BN$17,$BS$17,IF(BA17=$BN$19,$BS$19))))))))</f>
        <v>12</v>
      </c>
      <c r="BH17" s="44"/>
      <c r="BI17" s="44">
        <f>IF(BA17=$BN$5,$BT$5,IF(BA17=$BN$7,$BT$7,IF(BA17=$BN$9,$BT$9,IF(BA17=$BN$11,$BT$11,IF(BA17=$BN$13,$BT$13,IF(BA17=$BN$15,$BT$15,IF(BA17=$BN$17,$BT$17,IF(BA17=$BN$19,$BT$19))))))))</f>
        <v>501</v>
      </c>
      <c r="BJ17" s="44" t="s">
        <v>0</v>
      </c>
      <c r="BK17" s="44">
        <f>IF(BA17=$BN$5,$BV$5,IF(BA17=$BN$7,$BV$7,IF(BA17=$BN$9,$BV$9,IF(BA17=$BN$11,$BV$11,IF(BA17=$BN$13,$BV$13,IF(BA17=$BN$15,$BV$15,IF(BA17=$BN$17,$BV$17,IF(BA17=$BN$19,$BV$19))))))))</f>
        <v>837.000001</v>
      </c>
      <c r="BL17" s="45"/>
      <c r="BM17" s="46">
        <f>$C$11</f>
        <v>0</v>
      </c>
      <c r="BN17" s="67">
        <f>((Q35+Q37+Q39+Q41+Q43+Q45+S59+AG35+AG37+AG39+AG41+AG43+AG45+AI59+(BP17-BR17))/1000)+((BT17/BV17)/1000)</f>
        <v>0</v>
      </c>
      <c r="BO17" s="47">
        <f>Q35+Q37+Q39+Q41+Q43+Q45+S59+AG35+AG37+AG39+AG41+AG43+AG45+AI59</f>
        <v>0</v>
      </c>
      <c r="BP17" s="14">
        <f>I35+I37+I39+I41+I43+I45+K59+Y35+Y37+Y39+Y41+Y43+Y45+AA59</f>
        <v>0</v>
      </c>
      <c r="BQ17" s="14" t="s">
        <v>0</v>
      </c>
      <c r="BR17" s="14">
        <f>K35+K37+K39+K41+K43+K45+I59+AA35+AA37+AA39+AA41+AA43+AA45+Y59</f>
        <v>0</v>
      </c>
      <c r="BS17" s="14">
        <f>BX35+BZ35+BX37+BZ37+BX39+BZ39+BX41+BZ41+BX43+BZ43+BX45+BZ45+BY59+CA59</f>
        <v>0</v>
      </c>
      <c r="BT17" s="14">
        <f>M35+M37+M39+M41+M43+M45+O59+AC35+AC37+AC39+AC41+AC43+AC45+AE59</f>
        <v>0</v>
      </c>
      <c r="BU17" s="14" t="s">
        <v>0</v>
      </c>
      <c r="BV17" s="14">
        <f>(O35+O37+O39+O41+O43+O45+M59+AE35+AE37+AE39+AE41+AE43+AE45+AC59)+0.000001</f>
        <v>1E-06</v>
      </c>
      <c r="BW17" s="45"/>
      <c r="BX17" s="14">
        <f>COUNTIF(I17,"&gt;=0")</f>
        <v>1</v>
      </c>
      <c r="BY17" s="9">
        <f>COUNTIF(K17,"&gt;=0")</f>
        <v>1</v>
      </c>
      <c r="BZ17" s="14">
        <f>COUNTIF(Y17,"&gt;=0")</f>
        <v>1</v>
      </c>
      <c r="CA17" s="9">
        <f>COUNTIF(AA17,"&gt;=0")</f>
        <v>1</v>
      </c>
    </row>
    <row r="18" spans="1:79" ht="3" customHeight="1">
      <c r="A18" s="53"/>
      <c r="B18" s="14"/>
      <c r="C18" s="11"/>
      <c r="D18" s="52"/>
      <c r="E18" s="14"/>
      <c r="F18" s="14"/>
      <c r="G18" s="14"/>
      <c r="H18" s="58"/>
      <c r="I18" s="14"/>
      <c r="J18" s="14"/>
      <c r="K18" s="14"/>
      <c r="L18" s="58"/>
      <c r="M18" s="14"/>
      <c r="N18" s="14"/>
      <c r="O18" s="14"/>
      <c r="P18" s="58"/>
      <c r="Q18" s="14"/>
      <c r="R18" s="14"/>
      <c r="S18" s="14"/>
      <c r="T18" s="52"/>
      <c r="U18" s="14"/>
      <c r="V18" s="14"/>
      <c r="W18" s="14"/>
      <c r="X18" s="58"/>
      <c r="Y18" s="14"/>
      <c r="Z18" s="14"/>
      <c r="AA18" s="14"/>
      <c r="AB18" s="58"/>
      <c r="AC18" s="14"/>
      <c r="AD18" s="14"/>
      <c r="AE18" s="14"/>
      <c r="AF18" s="58"/>
      <c r="AG18" s="14"/>
      <c r="AH18" s="56"/>
      <c r="AI18" s="14"/>
      <c r="AJ18" s="52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44"/>
      <c r="AZ18" s="44"/>
      <c r="BA18" s="63"/>
      <c r="BB18" s="63"/>
      <c r="BC18" s="44"/>
      <c r="BD18" s="44"/>
      <c r="BE18" s="44"/>
      <c r="BF18" s="44"/>
      <c r="BG18" s="44"/>
      <c r="BH18" s="44"/>
      <c r="BI18" s="44"/>
      <c r="BJ18" s="44"/>
      <c r="BK18" s="44"/>
      <c r="BL18" s="11"/>
      <c r="BM18" s="46"/>
      <c r="BN18" s="7"/>
      <c r="BO18" s="7"/>
      <c r="BP18" s="14"/>
      <c r="BQ18" s="14"/>
      <c r="BR18" s="14"/>
      <c r="BS18" s="14"/>
      <c r="BT18" s="14"/>
      <c r="BU18" s="14"/>
      <c r="BV18" s="14"/>
      <c r="BW18" s="45"/>
      <c r="BX18" s="11"/>
      <c r="BY18" s="11"/>
      <c r="BZ18" s="11"/>
      <c r="CA18" s="11"/>
    </row>
    <row r="19" spans="1:79" ht="10.5" customHeight="1">
      <c r="A19" s="53"/>
      <c r="B19" s="64" t="s">
        <v>34</v>
      </c>
      <c r="C19" s="11"/>
      <c r="D19" s="52"/>
      <c r="E19" s="61" t="str">
        <f>$C$9</f>
        <v>CF Kicker</v>
      </c>
      <c r="F19" s="35" t="s">
        <v>0</v>
      </c>
      <c r="G19" s="62" t="str">
        <f>$C$6</f>
        <v>LH Kicker 2</v>
      </c>
      <c r="H19" s="58"/>
      <c r="I19" s="65">
        <v>5</v>
      </c>
      <c r="J19" s="35" t="s">
        <v>0</v>
      </c>
      <c r="K19" s="66">
        <v>7</v>
      </c>
      <c r="L19" s="58"/>
      <c r="M19" s="65">
        <v>59</v>
      </c>
      <c r="N19" s="35" t="s">
        <v>0</v>
      </c>
      <c r="O19" s="66">
        <v>63</v>
      </c>
      <c r="P19" s="58"/>
      <c r="Q19" s="61" t="str">
        <f>IF(I19&gt;K19,"1","0")</f>
        <v>0</v>
      </c>
      <c r="R19" s="14"/>
      <c r="S19" s="62" t="str">
        <f>IF(K19&gt;I19,"1","0")</f>
        <v>1</v>
      </c>
      <c r="T19" s="52"/>
      <c r="U19" s="62" t="str">
        <f>$C$9</f>
        <v>CF Kicker</v>
      </c>
      <c r="V19" s="35" t="s">
        <v>0</v>
      </c>
      <c r="W19" s="61" t="str">
        <f>$C$6</f>
        <v>LH Kicker 2</v>
      </c>
      <c r="X19" s="58"/>
      <c r="Y19" s="66">
        <v>7</v>
      </c>
      <c r="Z19" s="35" t="s">
        <v>0</v>
      </c>
      <c r="AA19" s="65">
        <v>5</v>
      </c>
      <c r="AB19" s="58"/>
      <c r="AC19" s="66">
        <v>71</v>
      </c>
      <c r="AD19" s="35" t="s">
        <v>0</v>
      </c>
      <c r="AE19" s="65">
        <v>66</v>
      </c>
      <c r="AF19" s="58"/>
      <c r="AG19" s="62" t="str">
        <f>IF(Y19&gt;AA19,"1","0")</f>
        <v>1</v>
      </c>
      <c r="AH19" s="56"/>
      <c r="AI19" s="61" t="str">
        <f>IF(AA19&gt;Y19,"1","0")</f>
        <v>0</v>
      </c>
      <c r="AJ19" s="52"/>
      <c r="AK19" s="41" t="s">
        <v>9</v>
      </c>
      <c r="AL19" s="42" t="str">
        <f>IF(AO19=0," ",AZ17)</f>
        <v>Die Stricher</v>
      </c>
      <c r="AM19" s="43">
        <f>BB17</f>
        <v>3</v>
      </c>
      <c r="AN19" s="31"/>
      <c r="AO19" s="43">
        <f>BG17</f>
        <v>12</v>
      </c>
      <c r="AP19" s="31"/>
      <c r="AQ19" s="43">
        <f>BC17</f>
        <v>46</v>
      </c>
      <c r="AR19" s="41" t="s">
        <v>0</v>
      </c>
      <c r="AS19" s="43">
        <f>BE17</f>
        <v>99</v>
      </c>
      <c r="AT19" s="31"/>
      <c r="AU19" s="41">
        <f>BI17</f>
        <v>501</v>
      </c>
      <c r="AV19" s="41" t="s">
        <v>0</v>
      </c>
      <c r="AW19" s="72">
        <f>BK17</f>
        <v>837.000001</v>
      </c>
      <c r="AX19" s="5"/>
      <c r="AY19" s="44" t="s">
        <v>14</v>
      </c>
      <c r="AZ19" s="44" t="str">
        <f>IF(BA19=$BN$5,$C$5,IF(BA19=$BN$7,$C$6,IF(BA19=$BN$9,$C$7,IF(BA19=$BN$11,$C$8,IF(BA19=$BN$13,$C$9,IF(BA19=$BN$15,$C$10,IF(BA19=$BN$17,$C$11,IF(BA19=$BN$19,$C$12))))))))</f>
        <v>Stadt Celle</v>
      </c>
      <c r="BA19" s="68">
        <f>LARGE($BN$5:$BN$19,8)</f>
        <v>-0.08145413363595229</v>
      </c>
      <c r="BB19" s="44">
        <f>IF(BA19=$BN$5,$BO$5,IF(BA19=$BN$7,$BO$7,IF(BA19=$BN$9,$BO$9,IF(BA19=$BN$11,$BO$11,IF(BA19=$BN$13,$BO$13,IF(BA19=$BN$15,$BO$15,IF(BA19=$BN$17,$BO$17,IF(BA19=$BN$19,$BO$19))))))))</f>
        <v>1</v>
      </c>
      <c r="BC19" s="44">
        <f>IF(BA19=$BN$5,$BP$5,IF(BA19=$BN$7,$BP$7,IF(BA19=$BN$9,$BP$9,IF(BA19=$BN$11,$BP$11,IF(BA19=$BN$13,$BP$13,IF(BA19=$BN$15,$BP$15,IF(BA19=$BN$17,$BP$17,IF(BA19=$BN$19,$BP$19))))))))</f>
        <v>31</v>
      </c>
      <c r="BD19" s="44" t="s">
        <v>0</v>
      </c>
      <c r="BE19" s="44">
        <f>IF(BA19=$BN$5,$BR$5,IF(BA19=$BN$7,$BR$7,IF(BA19=$BN$9,$BR$9,IF(BA19=$BN$11,$BR$11,IF(BA19=$BN$13,$BR$13,IF(BA19=$BN$15,$BR$15,IF(BA19=$BN$17,$BR$17,IF(BA19=$BN$19,$BR$19))))))))</f>
        <v>114</v>
      </c>
      <c r="BF19" s="44"/>
      <c r="BG19" s="44">
        <f>IF(BA19=$BN$5,$BS$5,IF(BA19=$BN$7,$BS$7,IF(BA19=$BN$9,$BS$9,IF(BA19=$BN$11,$BS$11,IF(BA19=$BN$13,$BS$13,IF(BA19=$BN$15,$BS$15,IF(BA19=$BN$17,$BS$17,IF(BA19=$BN$19,$BS$19))))))))</f>
        <v>12</v>
      </c>
      <c r="BH19" s="44"/>
      <c r="BI19" s="44">
        <f>IF(BA19=$BN$5,$BT$5,IF(BA19=$BN$7,$BT$7,IF(BA19=$BN$9,$BT$9,IF(BA19=$BN$11,$BT$11,IF(BA19=$BN$13,$BT$13,IF(BA19=$BN$15,$BT$15,IF(BA19=$BN$17,$BT$17,IF(BA19=$BN$19,$BT$19))))))))</f>
        <v>482</v>
      </c>
      <c r="BJ19" s="44" t="s">
        <v>0</v>
      </c>
      <c r="BK19" s="44">
        <f>IF(BA19=$BN$5,$BV$5,IF(BA19=$BN$7,$BV$7,IF(BA19=$BN$9,$BV$9,IF(BA19=$BN$11,$BV$11,IF(BA19=$BN$13,$BV$13,IF(BA19=$BN$15,$BV$15,IF(BA19=$BN$17,$BV$17,IF(BA19=$BN$19,$BV$19))))))))</f>
        <v>883.000001</v>
      </c>
      <c r="BL19" s="45"/>
      <c r="BM19" s="46" t="str">
        <f>$C$12</f>
        <v>KMA Kicker</v>
      </c>
      <c r="BN19" s="67">
        <f>((Q47+Q49+Q51+Q53+Q55+Q57+Q59+AG47+AG49+AG51+AG53+AG55+AG57+AG59+(BP19-BR19))/1000)+((BT19/BV19)/1000)</f>
        <v>0.03613623595346035</v>
      </c>
      <c r="BO19" s="47">
        <f>Q47+Q49+Q51+Q53+Q55+Q57+Q59+AG47+AG49+AG51+AG53+AG55+AG57+AG59</f>
        <v>9</v>
      </c>
      <c r="BP19" s="14">
        <f>I47+I49+I51+I53+I55+I57+I59+Y47+Y49+Y51+Y53+Y55+Y57+Y59</f>
        <v>86</v>
      </c>
      <c r="BQ19" s="14" t="s">
        <v>0</v>
      </c>
      <c r="BR19" s="14">
        <f>K47+K49+K51+K53+K55+K57+K59+AA47+AA49+AA51+AA53+AA55+AA57+AA59</f>
        <v>60</v>
      </c>
      <c r="BS19" s="14">
        <f>BX47+BZ47+BX49+BZ49+BX51+BZ51+BX53+BZ53+BX55+BZ55+BX57+BZ57+BX59+BZ59</f>
        <v>12</v>
      </c>
      <c r="BT19" s="14">
        <f>M47+M49+M51+M53+M55+M57+M59+AC47+AC49+AC51+AC53+AC55+AC57+AC59</f>
        <v>809</v>
      </c>
      <c r="BU19" s="14" t="s">
        <v>0</v>
      </c>
      <c r="BV19" s="14">
        <f>(O47+O49+O51+O53+O55+O57+O59+AE47+AE49+AE51+AE53+AE55+AE57+AE59)+0.000001</f>
        <v>712.000001</v>
      </c>
      <c r="BW19" s="45"/>
      <c r="BX19" s="14">
        <f>COUNTIF(I19,"&gt;=0")</f>
        <v>1</v>
      </c>
      <c r="BY19" s="10">
        <f>COUNTIF(K19,"&gt;=0")</f>
        <v>1</v>
      </c>
      <c r="BZ19" s="14">
        <f>COUNTIF(Y19,"&gt;=0")</f>
        <v>1</v>
      </c>
      <c r="CA19" s="10">
        <f>COUNTIF(AA19,"&gt;=0")</f>
        <v>1</v>
      </c>
    </row>
    <row r="20" spans="1:79" ht="3" customHeight="1">
      <c r="A20" s="53"/>
      <c r="B20" s="8"/>
      <c r="C20" s="11"/>
      <c r="D20" s="52"/>
      <c r="E20" s="14"/>
      <c r="F20" s="14"/>
      <c r="G20" s="14"/>
      <c r="H20" s="58"/>
      <c r="I20" s="14"/>
      <c r="J20" s="14"/>
      <c r="K20" s="14"/>
      <c r="L20" s="58"/>
      <c r="M20" s="14"/>
      <c r="N20" s="14"/>
      <c r="O20" s="14"/>
      <c r="P20" s="58"/>
      <c r="Q20" s="14"/>
      <c r="R20" s="14"/>
      <c r="S20" s="14"/>
      <c r="T20" s="52"/>
      <c r="U20" s="14"/>
      <c r="V20" s="14"/>
      <c r="W20" s="14"/>
      <c r="X20" s="58"/>
      <c r="Y20" s="14"/>
      <c r="Z20" s="14"/>
      <c r="AA20" s="14"/>
      <c r="AB20" s="58"/>
      <c r="AC20" s="14"/>
      <c r="AD20" s="14"/>
      <c r="AE20" s="14"/>
      <c r="AF20" s="58"/>
      <c r="AG20" s="14"/>
      <c r="AH20" s="56"/>
      <c r="AI20" s="14"/>
      <c r="AJ20" s="52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BX20" s="11"/>
      <c r="BY20" s="11"/>
      <c r="BZ20" s="11"/>
      <c r="CA20" s="11"/>
    </row>
    <row r="21" spans="1:79" ht="10.5" customHeight="1">
      <c r="A21" s="53"/>
      <c r="B21" s="8"/>
      <c r="C21" s="11"/>
      <c r="D21" s="52"/>
      <c r="E21" s="61" t="str">
        <f>$C$9</f>
        <v>CF Kicker</v>
      </c>
      <c r="F21" s="35" t="s">
        <v>0</v>
      </c>
      <c r="G21" s="62" t="str">
        <f>$C$7</f>
        <v>LH Kicker 3</v>
      </c>
      <c r="H21" s="58"/>
      <c r="I21" s="65">
        <v>10</v>
      </c>
      <c r="J21" s="35" t="s">
        <v>0</v>
      </c>
      <c r="K21" s="66">
        <v>2</v>
      </c>
      <c r="L21" s="58"/>
      <c r="M21" s="65">
        <v>79</v>
      </c>
      <c r="N21" s="35" t="s">
        <v>0</v>
      </c>
      <c r="O21" s="66">
        <v>54</v>
      </c>
      <c r="P21" s="58"/>
      <c r="Q21" s="61" t="str">
        <f>IF(I21&gt;K21,"1","0")</f>
        <v>1</v>
      </c>
      <c r="R21" s="14"/>
      <c r="S21" s="62" t="str">
        <f>IF(K21&gt;I21,"1","0")</f>
        <v>0</v>
      </c>
      <c r="T21" s="52"/>
      <c r="U21" s="62" t="str">
        <f>$C$9</f>
        <v>CF Kicker</v>
      </c>
      <c r="V21" s="35" t="s">
        <v>0</v>
      </c>
      <c r="W21" s="61" t="str">
        <f>$C$7</f>
        <v>LH Kicker 3</v>
      </c>
      <c r="X21" s="58"/>
      <c r="Y21" s="66">
        <v>9</v>
      </c>
      <c r="Z21" s="35" t="s">
        <v>0</v>
      </c>
      <c r="AA21" s="65">
        <v>3</v>
      </c>
      <c r="AB21" s="58"/>
      <c r="AC21" s="66">
        <v>77</v>
      </c>
      <c r="AD21" s="35" t="s">
        <v>0</v>
      </c>
      <c r="AE21" s="65">
        <v>48</v>
      </c>
      <c r="AF21" s="58"/>
      <c r="AG21" s="62" t="str">
        <f>IF(Y21&gt;AA21,"1","0")</f>
        <v>1</v>
      </c>
      <c r="AH21" s="56"/>
      <c r="AI21" s="61" t="str">
        <f>IF(AA21&gt;Y21,"1","0")</f>
        <v>0</v>
      </c>
      <c r="AJ21" s="52"/>
      <c r="AK21" s="41" t="s">
        <v>14</v>
      </c>
      <c r="AL21" s="43" t="str">
        <f>IF(AO21=0," ",AZ19)</f>
        <v>Stadt Celle</v>
      </c>
      <c r="AM21" s="43">
        <f>BB19</f>
        <v>1</v>
      </c>
      <c r="AN21" s="31"/>
      <c r="AO21" s="43">
        <f>BG19</f>
        <v>12</v>
      </c>
      <c r="AP21" s="31"/>
      <c r="AQ21" s="43">
        <f>BC19</f>
        <v>31</v>
      </c>
      <c r="AR21" s="41" t="s">
        <v>0</v>
      </c>
      <c r="AS21" s="43">
        <f>BE19</f>
        <v>114</v>
      </c>
      <c r="AT21" s="31"/>
      <c r="AU21" s="41">
        <f>BI19</f>
        <v>482</v>
      </c>
      <c r="AV21" s="41" t="s">
        <v>0</v>
      </c>
      <c r="AW21" s="72">
        <f>BK19</f>
        <v>883.000001</v>
      </c>
      <c r="AX21" s="5"/>
      <c r="BX21" s="14">
        <f>COUNTIF(I21,"&gt;=0")</f>
        <v>1</v>
      </c>
      <c r="BY21" s="12">
        <f>COUNTIF(K21,"&gt;=0")</f>
        <v>1</v>
      </c>
      <c r="BZ21" s="14">
        <f>COUNTIF(Y21,"&gt;=0")</f>
        <v>1</v>
      </c>
      <c r="CA21" s="12">
        <f>COUNTIF(AA21,"&gt;=0")</f>
        <v>1</v>
      </c>
    </row>
    <row r="22" spans="1:79" ht="3" customHeight="1">
      <c r="A22" s="53"/>
      <c r="B22" s="8"/>
      <c r="C22" s="11"/>
      <c r="D22" s="52"/>
      <c r="E22" s="14"/>
      <c r="F22" s="14"/>
      <c r="G22" s="14"/>
      <c r="H22" s="58"/>
      <c r="I22" s="14"/>
      <c r="J22" s="14"/>
      <c r="K22" s="14"/>
      <c r="L22" s="58"/>
      <c r="M22" s="14"/>
      <c r="N22" s="14"/>
      <c r="O22" s="14"/>
      <c r="P22" s="58"/>
      <c r="Q22" s="14"/>
      <c r="R22" s="14"/>
      <c r="S22" s="14"/>
      <c r="T22" s="52"/>
      <c r="U22" s="14"/>
      <c r="V22" s="14"/>
      <c r="W22" s="14"/>
      <c r="X22" s="58"/>
      <c r="Y22" s="14"/>
      <c r="Z22" s="14"/>
      <c r="AA22" s="14"/>
      <c r="AB22" s="58"/>
      <c r="AC22" s="14"/>
      <c r="AD22" s="14"/>
      <c r="AE22" s="14"/>
      <c r="AF22" s="58"/>
      <c r="AG22" s="14"/>
      <c r="AH22" s="56"/>
      <c r="AI22" s="14"/>
      <c r="AJ22" s="52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45"/>
      <c r="AZ22" s="45"/>
      <c r="BA22" s="48"/>
      <c r="BB22" s="48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48"/>
      <c r="BN22" s="48"/>
      <c r="BO22" s="48"/>
      <c r="BP22" s="11"/>
      <c r="BQ22" s="11"/>
      <c r="BR22" s="11"/>
      <c r="BS22" s="11"/>
      <c r="BT22" s="11"/>
      <c r="BU22" s="11"/>
      <c r="BV22" s="11"/>
      <c r="BW22" s="45"/>
      <c r="BX22" s="11"/>
      <c r="BY22" s="11"/>
      <c r="BZ22" s="11"/>
      <c r="CA22" s="11"/>
    </row>
    <row r="23" spans="1:79" ht="10.5" customHeight="1">
      <c r="A23" s="53"/>
      <c r="B23" s="8"/>
      <c r="C23" s="11"/>
      <c r="D23" s="52"/>
      <c r="E23" s="61" t="str">
        <f>$C$9</f>
        <v>CF Kicker</v>
      </c>
      <c r="F23" s="35" t="s">
        <v>0</v>
      </c>
      <c r="G23" s="62" t="str">
        <f>$C$8</f>
        <v>Stadt Celle</v>
      </c>
      <c r="H23" s="58"/>
      <c r="I23" s="65">
        <v>10</v>
      </c>
      <c r="J23" s="35" t="s">
        <v>0</v>
      </c>
      <c r="K23" s="66">
        <v>2</v>
      </c>
      <c r="L23" s="58"/>
      <c r="M23" s="65">
        <v>77</v>
      </c>
      <c r="N23" s="35" t="s">
        <v>0</v>
      </c>
      <c r="O23" s="66">
        <v>43</v>
      </c>
      <c r="P23" s="58"/>
      <c r="Q23" s="61" t="str">
        <f>IF(I23&gt;K23,"1","0")</f>
        <v>1</v>
      </c>
      <c r="R23" s="14"/>
      <c r="S23" s="62" t="str">
        <f>IF(K23&gt;I23,"1","0")</f>
        <v>0</v>
      </c>
      <c r="T23" s="52"/>
      <c r="U23" s="62" t="str">
        <f>$C$9</f>
        <v>CF Kicker</v>
      </c>
      <c r="V23" s="35" t="s">
        <v>0</v>
      </c>
      <c r="W23" s="61" t="str">
        <f>$C$8</f>
        <v>Stadt Celle</v>
      </c>
      <c r="X23" s="58"/>
      <c r="Y23" s="66">
        <v>12</v>
      </c>
      <c r="Z23" s="35" t="s">
        <v>0</v>
      </c>
      <c r="AA23" s="65">
        <v>0</v>
      </c>
      <c r="AB23" s="58"/>
      <c r="AC23" s="66">
        <v>84</v>
      </c>
      <c r="AD23" s="35" t="s">
        <v>0</v>
      </c>
      <c r="AE23" s="65">
        <v>25</v>
      </c>
      <c r="AF23" s="58"/>
      <c r="AG23" s="62" t="str">
        <f>IF(Y23&gt;AA23,"1","0")</f>
        <v>1</v>
      </c>
      <c r="AH23" s="56"/>
      <c r="AI23" s="61" t="str">
        <f>IF(AA23&gt;Y23,"1","0")</f>
        <v>0</v>
      </c>
      <c r="AJ23" s="52"/>
      <c r="AK23" s="5"/>
      <c r="AL23" s="5"/>
      <c r="AM23" s="5"/>
      <c r="AN23" s="31"/>
      <c r="AO23" s="5"/>
      <c r="AP23" s="31"/>
      <c r="AQ23" s="5"/>
      <c r="AR23" s="5"/>
      <c r="AS23" s="5"/>
      <c r="AT23" s="31"/>
      <c r="AU23" s="5"/>
      <c r="AV23" s="5"/>
      <c r="AW23" s="5"/>
      <c r="AX23" s="5"/>
      <c r="AY23" s="45"/>
      <c r="AZ23" s="45"/>
      <c r="BA23" s="48"/>
      <c r="BB23" s="48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48"/>
      <c r="BN23" s="48"/>
      <c r="BO23" s="48"/>
      <c r="BP23" s="11"/>
      <c r="BQ23" s="11"/>
      <c r="BR23" s="11"/>
      <c r="BS23" s="11"/>
      <c r="BT23" s="11"/>
      <c r="BU23" s="11"/>
      <c r="BV23" s="11"/>
      <c r="BW23" s="45"/>
      <c r="BX23" s="14">
        <f>COUNTIF(I23,"&gt;=0")</f>
        <v>1</v>
      </c>
      <c r="BY23" s="13">
        <f>COUNTIF(K23,"&gt;=0")</f>
        <v>1</v>
      </c>
      <c r="BZ23" s="14">
        <f>COUNTIF(Y23,"&gt;=0")</f>
        <v>1</v>
      </c>
      <c r="CA23" s="13">
        <f>COUNTIF(AA23,"&gt;=0")</f>
        <v>1</v>
      </c>
    </row>
    <row r="24" spans="1:79" ht="3" customHeight="1">
      <c r="A24" s="53"/>
      <c r="B24" s="8"/>
      <c r="C24" s="11"/>
      <c r="D24" s="52"/>
      <c r="E24" s="14"/>
      <c r="F24" s="14"/>
      <c r="G24" s="14"/>
      <c r="H24" s="58"/>
      <c r="I24" s="14"/>
      <c r="J24" s="14"/>
      <c r="K24" s="14"/>
      <c r="L24" s="58"/>
      <c r="M24" s="14"/>
      <c r="N24" s="14"/>
      <c r="O24" s="14"/>
      <c r="P24" s="58"/>
      <c r="Q24" s="14"/>
      <c r="R24" s="14"/>
      <c r="S24" s="14"/>
      <c r="T24" s="52"/>
      <c r="U24" s="14"/>
      <c r="V24" s="14"/>
      <c r="W24" s="14"/>
      <c r="X24" s="58"/>
      <c r="Y24" s="14"/>
      <c r="Z24" s="14"/>
      <c r="AA24" s="14"/>
      <c r="AB24" s="58"/>
      <c r="AC24" s="14"/>
      <c r="AD24" s="14"/>
      <c r="AE24" s="14"/>
      <c r="AF24" s="58"/>
      <c r="AG24" s="14"/>
      <c r="AH24" s="56"/>
      <c r="AI24" s="14"/>
      <c r="AJ24" s="52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45"/>
      <c r="AZ24" s="45"/>
      <c r="BA24" s="48"/>
      <c r="BB24" s="48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48"/>
      <c r="BN24" s="48"/>
      <c r="BO24" s="48"/>
      <c r="BP24" s="11"/>
      <c r="BQ24" s="11"/>
      <c r="BR24" s="11"/>
      <c r="BS24" s="11"/>
      <c r="BT24" s="11"/>
      <c r="BU24" s="11"/>
      <c r="BV24" s="11"/>
      <c r="BW24" s="45"/>
      <c r="BX24" s="11"/>
      <c r="BY24" s="11"/>
      <c r="BZ24" s="11"/>
      <c r="CA24" s="11"/>
    </row>
    <row r="25" spans="1:79" ht="10.5" customHeight="1">
      <c r="A25" s="53"/>
      <c r="B25" s="8"/>
      <c r="C25" s="11"/>
      <c r="D25" s="52"/>
      <c r="E25" s="61" t="str">
        <f>$C$10</f>
        <v>Die Stricher</v>
      </c>
      <c r="F25" s="35" t="s">
        <v>0</v>
      </c>
      <c r="G25" s="62" t="str">
        <f>$C$5</f>
        <v>LH Kicker 1</v>
      </c>
      <c r="H25" s="58"/>
      <c r="I25" s="65">
        <v>0</v>
      </c>
      <c r="J25" s="35" t="s">
        <v>0</v>
      </c>
      <c r="K25" s="66">
        <v>12</v>
      </c>
      <c r="L25" s="58"/>
      <c r="M25" s="65">
        <v>0</v>
      </c>
      <c r="N25" s="35" t="s">
        <v>0</v>
      </c>
      <c r="O25" s="66">
        <v>84</v>
      </c>
      <c r="P25" s="58"/>
      <c r="Q25" s="61" t="str">
        <f>IF(I25&gt;K25,"1","0")</f>
        <v>0</v>
      </c>
      <c r="R25" s="14"/>
      <c r="S25" s="62" t="str">
        <f>IF(K25&gt;I25,"1","0")</f>
        <v>1</v>
      </c>
      <c r="T25" s="52"/>
      <c r="U25" s="62" t="str">
        <f>$C$10</f>
        <v>Die Stricher</v>
      </c>
      <c r="V25" s="35" t="s">
        <v>0</v>
      </c>
      <c r="W25" s="61" t="str">
        <f>$C$5</f>
        <v>LH Kicker 1</v>
      </c>
      <c r="X25" s="58"/>
      <c r="Y25" s="66">
        <v>1</v>
      </c>
      <c r="Z25" s="35" t="s">
        <v>0</v>
      </c>
      <c r="AA25" s="65">
        <v>11</v>
      </c>
      <c r="AB25" s="58"/>
      <c r="AC25" s="66">
        <v>31</v>
      </c>
      <c r="AD25" s="35" t="s">
        <v>0</v>
      </c>
      <c r="AE25" s="65">
        <v>79</v>
      </c>
      <c r="AF25" s="58"/>
      <c r="AG25" s="62" t="str">
        <f>IF(Y25&gt;AA25,"1","0")</f>
        <v>0</v>
      </c>
      <c r="AH25" s="56"/>
      <c r="AI25" s="61" t="str">
        <f>IF(AA25&gt;Y25,"1","0")</f>
        <v>1</v>
      </c>
      <c r="AJ25" s="52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45"/>
      <c r="AZ25" s="45"/>
      <c r="BA25" s="48"/>
      <c r="BB25" s="48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48"/>
      <c r="BN25" s="48"/>
      <c r="BO25" s="48"/>
      <c r="BP25" s="11"/>
      <c r="BQ25" s="11"/>
      <c r="BR25" s="11"/>
      <c r="BS25" s="11"/>
      <c r="BT25" s="11"/>
      <c r="BU25" s="11"/>
      <c r="BV25" s="11"/>
      <c r="BW25" s="45"/>
      <c r="BX25" s="15">
        <f>COUNTIF(I25,"&gt;=0")</f>
        <v>1</v>
      </c>
      <c r="BY25" s="9">
        <f>COUNTIF(K25,"&gt;=0")</f>
        <v>1</v>
      </c>
      <c r="BZ25" s="15">
        <f>COUNTIF(Y25,"&gt;=0")</f>
        <v>1</v>
      </c>
      <c r="CA25" s="9">
        <f>COUNTIF(AA25,"&gt;=0")</f>
        <v>1</v>
      </c>
    </row>
    <row r="26" spans="1:79" ht="3" customHeight="1">
      <c r="A26" s="53"/>
      <c r="B26" s="8"/>
      <c r="C26" s="11"/>
      <c r="D26" s="52"/>
      <c r="E26" s="14"/>
      <c r="F26" s="14"/>
      <c r="G26" s="14"/>
      <c r="H26" s="58"/>
      <c r="I26" s="14"/>
      <c r="J26" s="14"/>
      <c r="K26" s="14"/>
      <c r="L26" s="58"/>
      <c r="M26" s="14"/>
      <c r="N26" s="14"/>
      <c r="O26" s="14"/>
      <c r="P26" s="58"/>
      <c r="Q26" s="14"/>
      <c r="R26" s="14"/>
      <c r="S26" s="14"/>
      <c r="T26" s="52"/>
      <c r="U26" s="14"/>
      <c r="V26" s="14"/>
      <c r="W26" s="14"/>
      <c r="X26" s="58"/>
      <c r="Y26" s="14"/>
      <c r="Z26" s="14"/>
      <c r="AA26" s="14"/>
      <c r="AB26" s="58"/>
      <c r="AC26" s="14"/>
      <c r="AD26" s="14"/>
      <c r="AE26" s="14"/>
      <c r="AF26" s="58"/>
      <c r="AG26" s="14"/>
      <c r="AH26" s="56"/>
      <c r="AI26" s="14"/>
      <c r="AJ26" s="52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45"/>
      <c r="AZ26" s="45"/>
      <c r="BA26" s="48"/>
      <c r="BB26" s="48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48"/>
      <c r="BN26" s="48"/>
      <c r="BO26" s="48"/>
      <c r="BP26" s="11"/>
      <c r="BQ26" s="11"/>
      <c r="BR26" s="11"/>
      <c r="BS26" s="11"/>
      <c r="BT26" s="11"/>
      <c r="BU26" s="11"/>
      <c r="BV26" s="11"/>
      <c r="BW26" s="45"/>
      <c r="BX26" s="11"/>
      <c r="BY26" s="11"/>
      <c r="BZ26" s="11"/>
      <c r="CA26" s="11"/>
    </row>
    <row r="27" spans="1:79" ht="10.5" customHeight="1">
      <c r="A27" s="53"/>
      <c r="B27" s="8"/>
      <c r="C27" s="11"/>
      <c r="D27" s="52"/>
      <c r="E27" s="61" t="str">
        <f>$C$10</f>
        <v>Die Stricher</v>
      </c>
      <c r="F27" s="35" t="s">
        <v>0</v>
      </c>
      <c r="G27" s="62" t="str">
        <f>$C$6</f>
        <v>LH Kicker 2</v>
      </c>
      <c r="H27" s="58"/>
      <c r="I27" s="65">
        <v>0</v>
      </c>
      <c r="J27" s="35" t="s">
        <v>0</v>
      </c>
      <c r="K27" s="66">
        <v>12</v>
      </c>
      <c r="L27" s="58"/>
      <c r="M27" s="65">
        <v>0</v>
      </c>
      <c r="N27" s="35" t="s">
        <v>0</v>
      </c>
      <c r="O27" s="66">
        <v>84</v>
      </c>
      <c r="P27" s="58"/>
      <c r="Q27" s="61" t="str">
        <f>IF(I27&gt;K27,"1","0")</f>
        <v>0</v>
      </c>
      <c r="R27" s="14"/>
      <c r="S27" s="62" t="str">
        <f>IF(K27&gt;I27,"1","0")</f>
        <v>1</v>
      </c>
      <c r="T27" s="52"/>
      <c r="U27" s="62" t="str">
        <f>$C$10</f>
        <v>Die Stricher</v>
      </c>
      <c r="V27" s="35" t="s">
        <v>0</v>
      </c>
      <c r="W27" s="61" t="str">
        <f>$C$6</f>
        <v>LH Kicker 2</v>
      </c>
      <c r="X27" s="58"/>
      <c r="Y27" s="66">
        <v>7</v>
      </c>
      <c r="Z27" s="35" t="s">
        <v>0</v>
      </c>
      <c r="AA27" s="65">
        <v>6</v>
      </c>
      <c r="AB27" s="58"/>
      <c r="AC27" s="66">
        <v>74</v>
      </c>
      <c r="AD27" s="35" t="s">
        <v>0</v>
      </c>
      <c r="AE27" s="65">
        <v>69</v>
      </c>
      <c r="AF27" s="58"/>
      <c r="AG27" s="62" t="str">
        <f>IF(Y27&gt;AA27,"1","0")</f>
        <v>1</v>
      </c>
      <c r="AH27" s="56"/>
      <c r="AI27" s="61" t="str">
        <f>IF(AA27&gt;Y27,"1","0")</f>
        <v>0</v>
      </c>
      <c r="AJ27" s="52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45"/>
      <c r="AZ27" s="45"/>
      <c r="BA27" s="48"/>
      <c r="BB27" s="48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48"/>
      <c r="BN27" s="48"/>
      <c r="BO27" s="48"/>
      <c r="BP27" s="11"/>
      <c r="BQ27" s="11"/>
      <c r="BR27" s="11"/>
      <c r="BS27" s="11"/>
      <c r="BT27" s="11"/>
      <c r="BU27" s="11"/>
      <c r="BV27" s="11"/>
      <c r="BW27" s="45"/>
      <c r="BX27" s="15">
        <f>COUNTIF(I27,"&gt;=0")</f>
        <v>1</v>
      </c>
      <c r="BY27" s="10">
        <f>COUNTIF(K27,"&gt;=0")</f>
        <v>1</v>
      </c>
      <c r="BZ27" s="15">
        <f>COUNTIF(Y27,"&gt;=0")</f>
        <v>1</v>
      </c>
      <c r="CA27" s="10">
        <f>COUNTIF(AA27,"&gt;=0")</f>
        <v>1</v>
      </c>
    </row>
    <row r="28" spans="1:79" ht="3" customHeight="1">
      <c r="A28" s="53"/>
      <c r="B28" s="8"/>
      <c r="C28" s="11"/>
      <c r="D28" s="52"/>
      <c r="E28" s="14"/>
      <c r="F28" s="14"/>
      <c r="G28" s="14"/>
      <c r="H28" s="58"/>
      <c r="I28" s="14"/>
      <c r="J28" s="14"/>
      <c r="K28" s="14"/>
      <c r="L28" s="58"/>
      <c r="M28" s="14"/>
      <c r="N28" s="14"/>
      <c r="O28" s="14"/>
      <c r="P28" s="58"/>
      <c r="Q28" s="14"/>
      <c r="R28" s="14"/>
      <c r="S28" s="14"/>
      <c r="T28" s="52"/>
      <c r="U28" s="14"/>
      <c r="V28" s="14"/>
      <c r="W28" s="14"/>
      <c r="X28" s="58"/>
      <c r="Y28" s="14"/>
      <c r="Z28" s="14"/>
      <c r="AA28" s="14"/>
      <c r="AB28" s="58"/>
      <c r="AC28" s="14"/>
      <c r="AD28" s="14"/>
      <c r="AE28" s="14"/>
      <c r="AF28" s="58"/>
      <c r="AG28" s="14"/>
      <c r="AH28" s="56"/>
      <c r="AI28" s="14"/>
      <c r="AJ28" s="52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45"/>
      <c r="AZ28" s="45"/>
      <c r="BA28" s="48"/>
      <c r="BB28" s="48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48"/>
      <c r="BN28" s="48"/>
      <c r="BO28" s="48"/>
      <c r="BP28" s="11"/>
      <c r="BQ28" s="11"/>
      <c r="BR28" s="11"/>
      <c r="BS28" s="11"/>
      <c r="BT28" s="11"/>
      <c r="BU28" s="11"/>
      <c r="BV28" s="11"/>
      <c r="BW28" s="45"/>
      <c r="BX28" s="11"/>
      <c r="BY28" s="11"/>
      <c r="BZ28" s="11"/>
      <c r="CA28" s="11"/>
    </row>
    <row r="29" spans="1:79" ht="10.5" customHeight="1">
      <c r="A29" s="53"/>
      <c r="B29" s="8"/>
      <c r="C29" s="11"/>
      <c r="D29" s="52"/>
      <c r="E29" s="61" t="str">
        <f>$C$10</f>
        <v>Die Stricher</v>
      </c>
      <c r="F29" s="35" t="s">
        <v>0</v>
      </c>
      <c r="G29" s="62" t="str">
        <f>$C$7</f>
        <v>LH Kicker 3</v>
      </c>
      <c r="H29" s="58"/>
      <c r="I29" s="65">
        <v>0</v>
      </c>
      <c r="J29" s="35" t="s">
        <v>0</v>
      </c>
      <c r="K29" s="66">
        <v>12</v>
      </c>
      <c r="L29" s="58"/>
      <c r="M29" s="65">
        <v>0</v>
      </c>
      <c r="N29" s="35" t="s">
        <v>0</v>
      </c>
      <c r="O29" s="66">
        <v>84</v>
      </c>
      <c r="P29" s="58"/>
      <c r="Q29" s="61" t="str">
        <f>IF(I29&gt;K29,"1","0")</f>
        <v>0</v>
      </c>
      <c r="R29" s="14"/>
      <c r="S29" s="62" t="str">
        <f>IF(K29&gt;I29,"1","0")</f>
        <v>1</v>
      </c>
      <c r="T29" s="52"/>
      <c r="U29" s="62" t="str">
        <f>$C$10</f>
        <v>Die Stricher</v>
      </c>
      <c r="V29" s="35" t="s">
        <v>0</v>
      </c>
      <c r="W29" s="61" t="str">
        <f>$C$7</f>
        <v>LH Kicker 3</v>
      </c>
      <c r="X29" s="58"/>
      <c r="Y29" s="66">
        <v>5</v>
      </c>
      <c r="Z29" s="35" t="s">
        <v>0</v>
      </c>
      <c r="AA29" s="65">
        <v>7</v>
      </c>
      <c r="AB29" s="58"/>
      <c r="AC29" s="66">
        <v>57</v>
      </c>
      <c r="AD29" s="35" t="s">
        <v>0</v>
      </c>
      <c r="AE29" s="65">
        <v>61</v>
      </c>
      <c r="AF29" s="58"/>
      <c r="AG29" s="62" t="str">
        <f>IF(Y29&gt;AA29,"1","0")</f>
        <v>0</v>
      </c>
      <c r="AH29" s="56"/>
      <c r="AI29" s="61" t="str">
        <f>IF(AA29&gt;Y29,"1","0")</f>
        <v>1</v>
      </c>
      <c r="AJ29" s="52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45"/>
      <c r="AZ29" s="45"/>
      <c r="BA29" s="48"/>
      <c r="BB29" s="48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48"/>
      <c r="BN29" s="48"/>
      <c r="BO29" s="48"/>
      <c r="BP29" s="11"/>
      <c r="BQ29" s="11"/>
      <c r="BR29" s="11"/>
      <c r="BS29" s="11"/>
      <c r="BT29" s="11"/>
      <c r="BU29" s="11"/>
      <c r="BV29" s="11"/>
      <c r="BW29" s="45"/>
      <c r="BX29" s="15">
        <f>COUNTIF(I29,"&gt;=0")</f>
        <v>1</v>
      </c>
      <c r="BY29" s="12">
        <f>COUNTIF(K29,"&gt;=0")</f>
        <v>1</v>
      </c>
      <c r="BZ29" s="15">
        <f>COUNTIF(Y29,"&gt;=0")</f>
        <v>1</v>
      </c>
      <c r="CA29" s="12">
        <f>COUNTIF(AA29,"&gt;=0")</f>
        <v>1</v>
      </c>
    </row>
    <row r="30" spans="1:79" ht="3" customHeight="1">
      <c r="A30" s="53"/>
      <c r="B30" s="8"/>
      <c r="C30" s="11"/>
      <c r="D30" s="52"/>
      <c r="E30" s="14"/>
      <c r="F30" s="14"/>
      <c r="G30" s="14"/>
      <c r="H30" s="58"/>
      <c r="I30" s="14"/>
      <c r="J30" s="14"/>
      <c r="K30" s="14"/>
      <c r="L30" s="58"/>
      <c r="M30" s="14"/>
      <c r="N30" s="14"/>
      <c r="O30" s="14"/>
      <c r="P30" s="58"/>
      <c r="Q30" s="14"/>
      <c r="R30" s="14"/>
      <c r="S30" s="14"/>
      <c r="T30" s="52"/>
      <c r="U30" s="14"/>
      <c r="V30" s="14"/>
      <c r="W30" s="14"/>
      <c r="X30" s="58"/>
      <c r="Y30" s="14"/>
      <c r="Z30" s="14"/>
      <c r="AA30" s="14"/>
      <c r="AB30" s="58"/>
      <c r="AC30" s="14"/>
      <c r="AD30" s="14"/>
      <c r="AE30" s="14"/>
      <c r="AF30" s="58"/>
      <c r="AG30" s="14"/>
      <c r="AH30" s="56"/>
      <c r="AI30" s="14"/>
      <c r="AJ30" s="52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45"/>
      <c r="AZ30" s="45"/>
      <c r="BA30" s="48"/>
      <c r="BB30" s="48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48"/>
      <c r="BN30" s="48"/>
      <c r="BO30" s="48"/>
      <c r="BP30" s="11"/>
      <c r="BQ30" s="11"/>
      <c r="BR30" s="11"/>
      <c r="BS30" s="11"/>
      <c r="BT30" s="11"/>
      <c r="BU30" s="11"/>
      <c r="BV30" s="11"/>
      <c r="BW30" s="45"/>
      <c r="BX30" s="11"/>
      <c r="BY30" s="11"/>
      <c r="BZ30" s="11"/>
      <c r="CA30" s="11"/>
    </row>
    <row r="31" spans="1:79" ht="10.5" customHeight="1">
      <c r="A31" s="53"/>
      <c r="B31" s="8"/>
      <c r="C31" s="11"/>
      <c r="D31" s="52"/>
      <c r="E31" s="61" t="str">
        <f>$C$10</f>
        <v>Die Stricher</v>
      </c>
      <c r="F31" s="35" t="s">
        <v>0</v>
      </c>
      <c r="G31" s="62" t="str">
        <f>$C$8</f>
        <v>Stadt Celle</v>
      </c>
      <c r="H31" s="58"/>
      <c r="I31" s="65">
        <v>11</v>
      </c>
      <c r="J31" s="35" t="s">
        <v>0</v>
      </c>
      <c r="K31" s="66">
        <v>1</v>
      </c>
      <c r="L31" s="58"/>
      <c r="M31" s="65">
        <v>81</v>
      </c>
      <c r="N31" s="35" t="s">
        <v>0</v>
      </c>
      <c r="O31" s="66">
        <v>38</v>
      </c>
      <c r="P31" s="58"/>
      <c r="Q31" s="61" t="str">
        <f>IF(I31&gt;K31,"1","0")</f>
        <v>1</v>
      </c>
      <c r="R31" s="14"/>
      <c r="S31" s="62" t="str">
        <f>IF(K31&gt;I31,"1","0")</f>
        <v>0</v>
      </c>
      <c r="T31" s="52"/>
      <c r="U31" s="62" t="str">
        <f>$C$10</f>
        <v>Die Stricher</v>
      </c>
      <c r="V31" s="35" t="s">
        <v>0</v>
      </c>
      <c r="W31" s="61" t="str">
        <f>$C$8</f>
        <v>Stadt Celle</v>
      </c>
      <c r="X31" s="58"/>
      <c r="Y31" s="66">
        <v>0</v>
      </c>
      <c r="Z31" s="35" t="s">
        <v>0</v>
      </c>
      <c r="AA31" s="65">
        <v>12</v>
      </c>
      <c r="AB31" s="58"/>
      <c r="AC31" s="66">
        <v>0</v>
      </c>
      <c r="AD31" s="35" t="s">
        <v>0</v>
      </c>
      <c r="AE31" s="65">
        <v>84</v>
      </c>
      <c r="AF31" s="58"/>
      <c r="AG31" s="62" t="str">
        <f>IF(Y31&gt;AA31,"1","0")</f>
        <v>0</v>
      </c>
      <c r="AH31" s="56"/>
      <c r="AI31" s="61" t="str">
        <f>IF(AA31&gt;Y31,"1","0")</f>
        <v>1</v>
      </c>
      <c r="AJ31" s="52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45"/>
      <c r="AZ31" s="45"/>
      <c r="BA31" s="48"/>
      <c r="BB31" s="48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48"/>
      <c r="BN31" s="48"/>
      <c r="BO31" s="48"/>
      <c r="BP31" s="11"/>
      <c r="BQ31" s="11"/>
      <c r="BR31" s="11"/>
      <c r="BS31" s="11"/>
      <c r="BT31" s="11"/>
      <c r="BU31" s="11"/>
      <c r="BV31" s="11"/>
      <c r="BW31" s="45"/>
      <c r="BX31" s="15">
        <f>COUNTIF(I31,"&gt;=0")</f>
        <v>1</v>
      </c>
      <c r="BY31" s="13">
        <f>COUNTIF(K31,"&gt;=0")</f>
        <v>1</v>
      </c>
      <c r="BZ31" s="15">
        <f>COUNTIF(Y31,"&gt;=0")</f>
        <v>1</v>
      </c>
      <c r="CA31" s="13">
        <f>COUNTIF(AA31,"&gt;=0")</f>
        <v>1</v>
      </c>
    </row>
    <row r="32" spans="1:79" ht="3" customHeight="1">
      <c r="A32" s="53"/>
      <c r="B32" s="8"/>
      <c r="C32" s="11"/>
      <c r="D32" s="52"/>
      <c r="E32" s="14"/>
      <c r="F32" s="14"/>
      <c r="G32" s="14"/>
      <c r="H32" s="58"/>
      <c r="I32" s="14"/>
      <c r="J32" s="14"/>
      <c r="K32" s="14"/>
      <c r="L32" s="58"/>
      <c r="M32" s="14"/>
      <c r="N32" s="14"/>
      <c r="O32" s="14"/>
      <c r="P32" s="58"/>
      <c r="Q32" s="14"/>
      <c r="R32" s="14"/>
      <c r="S32" s="14"/>
      <c r="T32" s="52"/>
      <c r="U32" s="14"/>
      <c r="V32" s="14"/>
      <c r="W32" s="14"/>
      <c r="X32" s="58"/>
      <c r="Y32" s="14"/>
      <c r="Z32" s="14"/>
      <c r="AA32" s="14"/>
      <c r="AB32" s="58"/>
      <c r="AC32" s="14"/>
      <c r="AD32" s="14"/>
      <c r="AE32" s="14"/>
      <c r="AF32" s="58"/>
      <c r="AG32" s="14"/>
      <c r="AH32" s="56"/>
      <c r="AI32" s="14"/>
      <c r="AJ32" s="52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45"/>
      <c r="AZ32" s="45"/>
      <c r="BA32" s="48"/>
      <c r="BB32" s="4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48"/>
      <c r="BN32" s="48"/>
      <c r="BO32" s="48"/>
      <c r="BP32" s="11"/>
      <c r="BQ32" s="11"/>
      <c r="BR32" s="11"/>
      <c r="BS32" s="11"/>
      <c r="BT32" s="11"/>
      <c r="BU32" s="11"/>
      <c r="BV32" s="11"/>
      <c r="BW32" s="45"/>
      <c r="BX32" s="11"/>
      <c r="BY32" s="11"/>
      <c r="BZ32" s="11"/>
      <c r="CA32" s="11"/>
    </row>
    <row r="33" spans="1:79" ht="10.5" customHeight="1">
      <c r="A33" s="53"/>
      <c r="B33" s="8"/>
      <c r="C33" s="11"/>
      <c r="D33" s="52"/>
      <c r="E33" s="61" t="str">
        <f>$C$10</f>
        <v>Die Stricher</v>
      </c>
      <c r="F33" s="35" t="s">
        <v>0</v>
      </c>
      <c r="G33" s="62" t="str">
        <f>$C$9</f>
        <v>CF Kicker</v>
      </c>
      <c r="H33" s="58"/>
      <c r="I33" s="65">
        <v>5</v>
      </c>
      <c r="J33" s="35" t="s">
        <v>0</v>
      </c>
      <c r="K33" s="66">
        <v>7</v>
      </c>
      <c r="L33" s="58"/>
      <c r="M33" s="65">
        <v>65</v>
      </c>
      <c r="N33" s="35" t="s">
        <v>0</v>
      </c>
      <c r="O33" s="66">
        <v>74</v>
      </c>
      <c r="P33" s="58"/>
      <c r="Q33" s="61" t="str">
        <f>IF(I33&gt;K33,"1","0")</f>
        <v>0</v>
      </c>
      <c r="R33" s="14"/>
      <c r="S33" s="62" t="str">
        <f>IF(K33&gt;I33,"1","0")</f>
        <v>1</v>
      </c>
      <c r="T33" s="52"/>
      <c r="U33" s="62" t="str">
        <f>$C$10</f>
        <v>Die Stricher</v>
      </c>
      <c r="V33" s="35" t="s">
        <v>0</v>
      </c>
      <c r="W33" s="61" t="str">
        <f>$C$9</f>
        <v>CF Kicker</v>
      </c>
      <c r="X33" s="58"/>
      <c r="Y33" s="66">
        <v>5</v>
      </c>
      <c r="Z33" s="35" t="s">
        <v>0</v>
      </c>
      <c r="AA33" s="65">
        <v>7</v>
      </c>
      <c r="AB33" s="58"/>
      <c r="AC33" s="66">
        <v>61</v>
      </c>
      <c r="AD33" s="35" t="s">
        <v>0</v>
      </c>
      <c r="AE33" s="65">
        <v>58</v>
      </c>
      <c r="AF33" s="58"/>
      <c r="AG33" s="62" t="str">
        <f>IF(Y33&gt;AA33,"1","0")</f>
        <v>0</v>
      </c>
      <c r="AH33" s="56"/>
      <c r="AI33" s="61" t="str">
        <f>IF(AA33&gt;Y33,"1","0")</f>
        <v>1</v>
      </c>
      <c r="AJ33" s="52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45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11"/>
      <c r="BT33" s="49"/>
      <c r="BU33" s="49"/>
      <c r="BV33" s="49"/>
      <c r="BW33" s="49"/>
      <c r="BX33" s="15">
        <f>COUNTIF(I33,"&gt;=0")</f>
        <v>1</v>
      </c>
      <c r="BY33" s="14">
        <f>COUNTIF(K33,"&gt;=0")</f>
        <v>1</v>
      </c>
      <c r="BZ33" s="15">
        <f>COUNTIF(Y33,"&gt;=0")</f>
        <v>1</v>
      </c>
      <c r="CA33" s="14">
        <f>COUNTIF(AA33,"&gt;=0")</f>
        <v>1</v>
      </c>
    </row>
    <row r="34" spans="1:79" ht="3" customHeight="1">
      <c r="A34" s="53"/>
      <c r="B34" s="8"/>
      <c r="C34" s="11"/>
      <c r="D34" s="52"/>
      <c r="E34" s="14"/>
      <c r="F34" s="14"/>
      <c r="G34" s="14"/>
      <c r="H34" s="58"/>
      <c r="I34" s="14"/>
      <c r="J34" s="14"/>
      <c r="K34" s="14"/>
      <c r="L34" s="58"/>
      <c r="M34" s="14"/>
      <c r="N34" s="14"/>
      <c r="O34" s="14"/>
      <c r="P34" s="58"/>
      <c r="Q34" s="14"/>
      <c r="R34" s="14"/>
      <c r="S34" s="14"/>
      <c r="T34" s="52"/>
      <c r="U34" s="14"/>
      <c r="V34" s="14"/>
      <c r="W34" s="14"/>
      <c r="X34" s="58"/>
      <c r="Y34" s="14"/>
      <c r="Z34" s="14"/>
      <c r="AA34" s="14"/>
      <c r="AB34" s="58"/>
      <c r="AC34" s="14"/>
      <c r="AD34" s="14"/>
      <c r="AE34" s="14"/>
      <c r="AF34" s="58"/>
      <c r="AG34" s="14"/>
      <c r="AH34" s="56"/>
      <c r="AI34" s="14"/>
      <c r="AJ34" s="52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45"/>
      <c r="AZ34" s="45"/>
      <c r="BA34" s="48"/>
      <c r="BB34" s="48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48"/>
      <c r="BN34" s="48"/>
      <c r="BO34" s="48"/>
      <c r="BP34" s="11"/>
      <c r="BQ34" s="11"/>
      <c r="BR34" s="11"/>
      <c r="BS34" s="11"/>
      <c r="BT34" s="11"/>
      <c r="BU34" s="11"/>
      <c r="BV34" s="11"/>
      <c r="BW34" s="45"/>
      <c r="BX34" s="11"/>
      <c r="BY34" s="11"/>
      <c r="BZ34" s="11"/>
      <c r="CA34" s="11"/>
    </row>
    <row r="35" spans="1:79" ht="10.5" customHeight="1">
      <c r="A35" s="53"/>
      <c r="B35" s="8"/>
      <c r="C35" s="11"/>
      <c r="D35" s="52"/>
      <c r="E35" s="61">
        <f>$C$11</f>
        <v>0</v>
      </c>
      <c r="F35" s="35" t="s">
        <v>0</v>
      </c>
      <c r="G35" s="62" t="str">
        <f>$C$5</f>
        <v>LH Kicker 1</v>
      </c>
      <c r="H35" s="58"/>
      <c r="I35" s="65"/>
      <c r="J35" s="35" t="s">
        <v>0</v>
      </c>
      <c r="K35" s="66"/>
      <c r="L35" s="58"/>
      <c r="M35" s="65"/>
      <c r="N35" s="35" t="s">
        <v>0</v>
      </c>
      <c r="O35" s="66"/>
      <c r="P35" s="58"/>
      <c r="Q35" s="61" t="str">
        <f>IF(I35&gt;K35,"1","0")</f>
        <v>0</v>
      </c>
      <c r="R35" s="14"/>
      <c r="S35" s="62" t="str">
        <f>IF(K35&gt;I35,"1","0")</f>
        <v>0</v>
      </c>
      <c r="T35" s="52"/>
      <c r="U35" s="62">
        <f>$C$11</f>
        <v>0</v>
      </c>
      <c r="V35" s="35" t="s">
        <v>0</v>
      </c>
      <c r="W35" s="61" t="str">
        <f>$C$5</f>
        <v>LH Kicker 1</v>
      </c>
      <c r="X35" s="58"/>
      <c r="Y35" s="66"/>
      <c r="Z35" s="35" t="s">
        <v>0</v>
      </c>
      <c r="AA35" s="65"/>
      <c r="AB35" s="58"/>
      <c r="AC35" s="66"/>
      <c r="AD35" s="35" t="s">
        <v>0</v>
      </c>
      <c r="AE35" s="65"/>
      <c r="AF35" s="58"/>
      <c r="AG35" s="62" t="str">
        <f>IF(Y35&gt;AA35,"1","0")</f>
        <v>0</v>
      </c>
      <c r="AH35" s="56"/>
      <c r="AI35" s="61" t="str">
        <f>IF(AA35&gt;Y35,"1","0")</f>
        <v>0</v>
      </c>
      <c r="AJ35" s="52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45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11"/>
      <c r="BT35" s="49"/>
      <c r="BU35" s="49"/>
      <c r="BV35" s="49"/>
      <c r="BW35" s="49"/>
      <c r="BX35" s="16">
        <f>COUNTIF(I35,"&gt;=0")</f>
        <v>0</v>
      </c>
      <c r="BY35" s="9">
        <f>COUNTIF(K35,"&gt;=0")</f>
        <v>0</v>
      </c>
      <c r="BZ35" s="16">
        <f>COUNTIF(Y35,"&gt;=0")</f>
        <v>0</v>
      </c>
      <c r="CA35" s="9">
        <f>COUNTIF(AA35,"&gt;=0")</f>
        <v>0</v>
      </c>
    </row>
    <row r="36" spans="1:79" ht="3" customHeight="1">
      <c r="A36" s="53"/>
      <c r="B36" s="8"/>
      <c r="C36" s="11"/>
      <c r="D36" s="52"/>
      <c r="E36" s="14"/>
      <c r="F36" s="14"/>
      <c r="G36" s="14"/>
      <c r="H36" s="58"/>
      <c r="I36" s="14"/>
      <c r="J36" s="14"/>
      <c r="K36" s="14"/>
      <c r="L36" s="58"/>
      <c r="M36" s="14"/>
      <c r="N36" s="14"/>
      <c r="O36" s="14"/>
      <c r="P36" s="58"/>
      <c r="Q36" s="14"/>
      <c r="R36" s="14"/>
      <c r="S36" s="14"/>
      <c r="T36" s="52"/>
      <c r="U36" s="14"/>
      <c r="V36" s="14"/>
      <c r="W36" s="14"/>
      <c r="X36" s="58"/>
      <c r="Y36" s="14"/>
      <c r="Z36" s="14"/>
      <c r="AA36" s="14"/>
      <c r="AB36" s="58"/>
      <c r="AC36" s="14"/>
      <c r="AD36" s="14"/>
      <c r="AE36" s="14"/>
      <c r="AF36" s="58"/>
      <c r="AG36" s="14"/>
      <c r="AH36" s="56"/>
      <c r="AI36" s="14"/>
      <c r="AJ36" s="52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45"/>
      <c r="AZ36" s="45"/>
      <c r="BA36" s="48"/>
      <c r="BB36" s="48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48"/>
      <c r="BN36" s="48"/>
      <c r="BO36" s="48"/>
      <c r="BP36" s="11"/>
      <c r="BQ36" s="11"/>
      <c r="BR36" s="11"/>
      <c r="BS36" s="11"/>
      <c r="BT36" s="11"/>
      <c r="BU36" s="11"/>
      <c r="BV36" s="11"/>
      <c r="BW36" s="45"/>
      <c r="BX36" s="11"/>
      <c r="BY36" s="11"/>
      <c r="BZ36" s="11"/>
      <c r="CA36" s="11"/>
    </row>
    <row r="37" spans="1:79" ht="10.5" customHeight="1">
      <c r="A37" s="53"/>
      <c r="B37" s="8"/>
      <c r="C37" s="11"/>
      <c r="D37" s="52"/>
      <c r="E37" s="61">
        <f>$C$11</f>
        <v>0</v>
      </c>
      <c r="F37" s="35" t="s">
        <v>0</v>
      </c>
      <c r="G37" s="62" t="str">
        <f>$C$6</f>
        <v>LH Kicker 2</v>
      </c>
      <c r="H37" s="58"/>
      <c r="I37" s="65"/>
      <c r="J37" s="35" t="s">
        <v>0</v>
      </c>
      <c r="K37" s="66"/>
      <c r="L37" s="58"/>
      <c r="M37" s="65"/>
      <c r="N37" s="35" t="s">
        <v>0</v>
      </c>
      <c r="O37" s="66"/>
      <c r="P37" s="58"/>
      <c r="Q37" s="61" t="str">
        <f>IF(I37&gt;K37,"1","0")</f>
        <v>0</v>
      </c>
      <c r="R37" s="14"/>
      <c r="S37" s="62" t="str">
        <f>IF(K37&gt;I37,"1","0")</f>
        <v>0</v>
      </c>
      <c r="T37" s="52"/>
      <c r="U37" s="62">
        <f>$C$11</f>
        <v>0</v>
      </c>
      <c r="V37" s="35" t="s">
        <v>0</v>
      </c>
      <c r="W37" s="61" t="str">
        <f>$C$6</f>
        <v>LH Kicker 2</v>
      </c>
      <c r="X37" s="58"/>
      <c r="Y37" s="66"/>
      <c r="Z37" s="35" t="s">
        <v>0</v>
      </c>
      <c r="AA37" s="65"/>
      <c r="AB37" s="58"/>
      <c r="AC37" s="66"/>
      <c r="AD37" s="35" t="s">
        <v>0</v>
      </c>
      <c r="AE37" s="65"/>
      <c r="AF37" s="58"/>
      <c r="AG37" s="62" t="str">
        <f>IF(Y37&gt;AA37,"1","0")</f>
        <v>0</v>
      </c>
      <c r="AH37" s="56"/>
      <c r="AI37" s="61" t="str">
        <f>IF(AA37&gt;Y37,"1","0")</f>
        <v>0</v>
      </c>
      <c r="AJ37" s="52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45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11"/>
      <c r="BT37" s="49"/>
      <c r="BU37" s="49"/>
      <c r="BV37" s="49"/>
      <c r="BW37" s="49"/>
      <c r="BX37" s="16">
        <f>COUNTIF(I37,"&gt;=0")</f>
        <v>0</v>
      </c>
      <c r="BY37" s="10">
        <f>COUNTIF(K37,"&gt;=0")</f>
        <v>0</v>
      </c>
      <c r="BZ37" s="16">
        <f>COUNTIF(Y37,"&gt;=0")</f>
        <v>0</v>
      </c>
      <c r="CA37" s="10">
        <f>COUNTIF(AA37,"&gt;=0")</f>
        <v>0</v>
      </c>
    </row>
    <row r="38" spans="1:79" ht="3" customHeight="1">
      <c r="A38" s="53"/>
      <c r="B38" s="8"/>
      <c r="C38" s="11"/>
      <c r="D38" s="52"/>
      <c r="E38" s="14"/>
      <c r="F38" s="14"/>
      <c r="G38" s="14"/>
      <c r="H38" s="58"/>
      <c r="I38" s="14"/>
      <c r="J38" s="14"/>
      <c r="K38" s="14"/>
      <c r="L38" s="58"/>
      <c r="M38" s="14"/>
      <c r="N38" s="14"/>
      <c r="O38" s="14"/>
      <c r="P38" s="58"/>
      <c r="Q38" s="14"/>
      <c r="R38" s="14"/>
      <c r="S38" s="14"/>
      <c r="T38" s="52"/>
      <c r="U38" s="14"/>
      <c r="V38" s="14"/>
      <c r="W38" s="14"/>
      <c r="X38" s="58"/>
      <c r="Y38" s="14"/>
      <c r="Z38" s="14"/>
      <c r="AA38" s="14"/>
      <c r="AB38" s="58"/>
      <c r="AC38" s="14"/>
      <c r="AD38" s="14"/>
      <c r="AE38" s="14"/>
      <c r="AF38" s="58"/>
      <c r="AG38" s="14"/>
      <c r="AH38" s="56"/>
      <c r="AI38" s="14"/>
      <c r="AJ38" s="52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45"/>
      <c r="AZ38" s="45"/>
      <c r="BA38" s="48"/>
      <c r="BB38" s="48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48"/>
      <c r="BN38" s="48"/>
      <c r="BO38" s="48"/>
      <c r="BP38" s="11"/>
      <c r="BQ38" s="11"/>
      <c r="BR38" s="11"/>
      <c r="BS38" s="11"/>
      <c r="BT38" s="11"/>
      <c r="BU38" s="11"/>
      <c r="BV38" s="11"/>
      <c r="BW38" s="45"/>
      <c r="BX38" s="11"/>
      <c r="BY38" s="11"/>
      <c r="BZ38" s="11"/>
      <c r="CA38" s="11"/>
    </row>
    <row r="39" spans="1:79" ht="10.5" customHeight="1">
      <c r="A39" s="53"/>
      <c r="B39" s="8"/>
      <c r="C39" s="11"/>
      <c r="D39" s="52"/>
      <c r="E39" s="61">
        <f>$C$11</f>
        <v>0</v>
      </c>
      <c r="F39" s="35" t="s">
        <v>0</v>
      </c>
      <c r="G39" s="62" t="str">
        <f>$C$7</f>
        <v>LH Kicker 3</v>
      </c>
      <c r="H39" s="58"/>
      <c r="I39" s="65"/>
      <c r="J39" s="35" t="s">
        <v>0</v>
      </c>
      <c r="K39" s="66"/>
      <c r="L39" s="58"/>
      <c r="M39" s="65"/>
      <c r="N39" s="35" t="s">
        <v>0</v>
      </c>
      <c r="O39" s="66"/>
      <c r="P39" s="58"/>
      <c r="Q39" s="61" t="str">
        <f>IF(I39&gt;K39,"1","0")</f>
        <v>0</v>
      </c>
      <c r="R39" s="14"/>
      <c r="S39" s="62" t="str">
        <f>IF(K39&gt;I39,"1","0")</f>
        <v>0</v>
      </c>
      <c r="T39" s="52"/>
      <c r="U39" s="62">
        <f>$C$11</f>
        <v>0</v>
      </c>
      <c r="V39" s="35" t="s">
        <v>0</v>
      </c>
      <c r="W39" s="61" t="str">
        <f>$C$7</f>
        <v>LH Kicker 3</v>
      </c>
      <c r="X39" s="58"/>
      <c r="Y39" s="66"/>
      <c r="Z39" s="35" t="s">
        <v>0</v>
      </c>
      <c r="AA39" s="65"/>
      <c r="AB39" s="58"/>
      <c r="AC39" s="66"/>
      <c r="AD39" s="35" t="s">
        <v>0</v>
      </c>
      <c r="AE39" s="65"/>
      <c r="AF39" s="58"/>
      <c r="AG39" s="62" t="str">
        <f>IF(Y39&gt;AA39,"1","0")</f>
        <v>0</v>
      </c>
      <c r="AH39" s="56"/>
      <c r="AI39" s="61" t="str">
        <f>IF(AA39&gt;Y39,"1","0")</f>
        <v>0</v>
      </c>
      <c r="AJ39" s="52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45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11"/>
      <c r="BT39" s="49"/>
      <c r="BU39" s="49"/>
      <c r="BV39" s="49"/>
      <c r="BW39" s="49"/>
      <c r="BX39" s="16">
        <f>COUNTIF(I39,"&gt;=0")</f>
        <v>0</v>
      </c>
      <c r="BY39" s="12">
        <f>COUNTIF(K39,"&gt;=0")</f>
        <v>0</v>
      </c>
      <c r="BZ39" s="16">
        <f>COUNTIF(Y39,"&gt;=0")</f>
        <v>0</v>
      </c>
      <c r="CA39" s="12">
        <f>COUNTIF(AA39,"&gt;=0")</f>
        <v>0</v>
      </c>
    </row>
    <row r="40" spans="1:79" ht="3" customHeight="1">
      <c r="A40" s="53"/>
      <c r="B40" s="8"/>
      <c r="C40" s="11"/>
      <c r="D40" s="52"/>
      <c r="E40" s="14"/>
      <c r="F40" s="14"/>
      <c r="G40" s="14"/>
      <c r="H40" s="58"/>
      <c r="I40" s="14"/>
      <c r="J40" s="14"/>
      <c r="K40" s="14"/>
      <c r="L40" s="58"/>
      <c r="M40" s="14"/>
      <c r="N40" s="14"/>
      <c r="O40" s="14"/>
      <c r="P40" s="58"/>
      <c r="Q40" s="14"/>
      <c r="R40" s="14"/>
      <c r="S40" s="14"/>
      <c r="T40" s="52"/>
      <c r="U40" s="14"/>
      <c r="V40" s="14"/>
      <c r="W40" s="14"/>
      <c r="X40" s="58"/>
      <c r="Y40" s="14"/>
      <c r="Z40" s="14"/>
      <c r="AA40" s="14"/>
      <c r="AB40" s="58"/>
      <c r="AC40" s="14"/>
      <c r="AD40" s="14"/>
      <c r="AE40" s="14"/>
      <c r="AF40" s="58"/>
      <c r="AG40" s="14"/>
      <c r="AH40" s="56"/>
      <c r="AI40" s="14"/>
      <c r="AJ40" s="52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45"/>
      <c r="AZ40" s="45"/>
      <c r="BA40" s="48"/>
      <c r="BB40" s="48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48"/>
      <c r="BN40" s="48"/>
      <c r="BO40" s="48"/>
      <c r="BP40" s="11"/>
      <c r="BQ40" s="11"/>
      <c r="BR40" s="11"/>
      <c r="BS40" s="11"/>
      <c r="BT40" s="11"/>
      <c r="BU40" s="11"/>
      <c r="BV40" s="11"/>
      <c r="BW40" s="45"/>
      <c r="BX40" s="11"/>
      <c r="BY40" s="11"/>
      <c r="BZ40" s="11"/>
      <c r="CA40" s="11"/>
    </row>
    <row r="41" spans="1:79" ht="10.5" customHeight="1">
      <c r="A41" s="53"/>
      <c r="B41" s="8"/>
      <c r="C41" s="11"/>
      <c r="D41" s="52"/>
      <c r="E41" s="61">
        <f>$C$11</f>
        <v>0</v>
      </c>
      <c r="F41" s="35" t="s">
        <v>0</v>
      </c>
      <c r="G41" s="62" t="str">
        <f>$C$8</f>
        <v>Stadt Celle</v>
      </c>
      <c r="H41" s="58"/>
      <c r="I41" s="65"/>
      <c r="J41" s="35" t="s">
        <v>0</v>
      </c>
      <c r="K41" s="66"/>
      <c r="L41" s="58"/>
      <c r="M41" s="65"/>
      <c r="N41" s="35" t="s">
        <v>0</v>
      </c>
      <c r="O41" s="66"/>
      <c r="P41" s="58"/>
      <c r="Q41" s="61" t="str">
        <f>IF(I41&gt;K41,"1","0")</f>
        <v>0</v>
      </c>
      <c r="R41" s="14"/>
      <c r="S41" s="62" t="str">
        <f>IF(K41&gt;I41,"1","0")</f>
        <v>0</v>
      </c>
      <c r="T41" s="52"/>
      <c r="U41" s="62">
        <f>$C$11</f>
        <v>0</v>
      </c>
      <c r="V41" s="35" t="s">
        <v>0</v>
      </c>
      <c r="W41" s="61" t="str">
        <f>$C$8</f>
        <v>Stadt Celle</v>
      </c>
      <c r="X41" s="58"/>
      <c r="Y41" s="66"/>
      <c r="Z41" s="35" t="s">
        <v>0</v>
      </c>
      <c r="AA41" s="65"/>
      <c r="AB41" s="58"/>
      <c r="AC41" s="66"/>
      <c r="AD41" s="35" t="s">
        <v>0</v>
      </c>
      <c r="AE41" s="65"/>
      <c r="AF41" s="58"/>
      <c r="AG41" s="62" t="str">
        <f>IF(Y41&gt;AA41,"1","0")</f>
        <v>0</v>
      </c>
      <c r="AH41" s="56"/>
      <c r="AI41" s="61" t="str">
        <f>IF(AA41&gt;Y41,"1","0")</f>
        <v>0</v>
      </c>
      <c r="AJ41" s="52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45"/>
      <c r="AZ41" s="45"/>
      <c r="BA41" s="48"/>
      <c r="BB41" s="48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48"/>
      <c r="BN41" s="48"/>
      <c r="BO41" s="48"/>
      <c r="BP41" s="11"/>
      <c r="BQ41" s="11"/>
      <c r="BR41" s="11"/>
      <c r="BS41" s="11"/>
      <c r="BT41" s="11"/>
      <c r="BU41" s="11"/>
      <c r="BV41" s="11"/>
      <c r="BW41" s="45"/>
      <c r="BX41" s="16">
        <f>COUNTIF(I41,"&gt;=0")</f>
        <v>0</v>
      </c>
      <c r="BY41" s="13">
        <f>COUNTIF(K41,"&gt;=0")</f>
        <v>0</v>
      </c>
      <c r="BZ41" s="16">
        <f>COUNTIF(Y41,"&gt;=0")</f>
        <v>0</v>
      </c>
      <c r="CA41" s="13">
        <f>COUNTIF(AA41,"&gt;=0")</f>
        <v>0</v>
      </c>
    </row>
    <row r="42" spans="1:79" ht="3" customHeight="1">
      <c r="A42" s="53"/>
      <c r="B42" s="8"/>
      <c r="C42" s="11"/>
      <c r="D42" s="52"/>
      <c r="E42" s="14"/>
      <c r="F42" s="14"/>
      <c r="G42" s="14"/>
      <c r="H42" s="58"/>
      <c r="I42" s="14"/>
      <c r="J42" s="14"/>
      <c r="K42" s="14"/>
      <c r="L42" s="58"/>
      <c r="M42" s="14"/>
      <c r="N42" s="14"/>
      <c r="O42" s="14"/>
      <c r="P42" s="58"/>
      <c r="Q42" s="14"/>
      <c r="R42" s="14"/>
      <c r="S42" s="14"/>
      <c r="T42" s="52"/>
      <c r="U42" s="14"/>
      <c r="V42" s="14"/>
      <c r="W42" s="14"/>
      <c r="X42" s="58"/>
      <c r="Y42" s="14"/>
      <c r="Z42" s="14"/>
      <c r="AA42" s="14"/>
      <c r="AB42" s="58"/>
      <c r="AC42" s="14"/>
      <c r="AD42" s="14"/>
      <c r="AE42" s="14"/>
      <c r="AF42" s="58"/>
      <c r="AG42" s="14"/>
      <c r="AH42" s="56"/>
      <c r="AI42" s="14"/>
      <c r="AJ42" s="52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45"/>
      <c r="AZ42" s="45"/>
      <c r="BA42" s="48"/>
      <c r="BB42" s="48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48"/>
      <c r="BN42" s="48"/>
      <c r="BO42" s="48"/>
      <c r="BP42" s="11"/>
      <c r="BQ42" s="11"/>
      <c r="BR42" s="11"/>
      <c r="BS42" s="11"/>
      <c r="BT42" s="11"/>
      <c r="BU42" s="11"/>
      <c r="BV42" s="11"/>
      <c r="BW42" s="45"/>
      <c r="BX42" s="11"/>
      <c r="BY42" s="11"/>
      <c r="BZ42" s="11"/>
      <c r="CA42" s="11"/>
    </row>
    <row r="43" spans="1:79" ht="10.5" customHeight="1">
      <c r="A43" s="53"/>
      <c r="B43" s="8"/>
      <c r="C43" s="11"/>
      <c r="D43" s="52"/>
      <c r="E43" s="61">
        <f>$C$11</f>
        <v>0</v>
      </c>
      <c r="F43" s="35" t="s">
        <v>0</v>
      </c>
      <c r="G43" s="62" t="str">
        <f>$C$9</f>
        <v>CF Kicker</v>
      </c>
      <c r="H43" s="58"/>
      <c r="I43" s="65"/>
      <c r="J43" s="35" t="s">
        <v>0</v>
      </c>
      <c r="K43" s="66"/>
      <c r="L43" s="58"/>
      <c r="M43" s="65"/>
      <c r="N43" s="35" t="s">
        <v>0</v>
      </c>
      <c r="O43" s="66"/>
      <c r="P43" s="58"/>
      <c r="Q43" s="61" t="str">
        <f>IF(I43&gt;K43,"1","0")</f>
        <v>0</v>
      </c>
      <c r="R43" s="14"/>
      <c r="S43" s="62" t="str">
        <f>IF(K43&gt;I43,"1","0")</f>
        <v>0</v>
      </c>
      <c r="T43" s="52"/>
      <c r="U43" s="62">
        <f>$C$11</f>
        <v>0</v>
      </c>
      <c r="V43" s="35" t="s">
        <v>0</v>
      </c>
      <c r="W43" s="61" t="str">
        <f>$C$9</f>
        <v>CF Kicker</v>
      </c>
      <c r="X43" s="58"/>
      <c r="Y43" s="66"/>
      <c r="Z43" s="35" t="s">
        <v>0</v>
      </c>
      <c r="AA43" s="65"/>
      <c r="AB43" s="58"/>
      <c r="AC43" s="66"/>
      <c r="AD43" s="35" t="s">
        <v>0</v>
      </c>
      <c r="AE43" s="65"/>
      <c r="AF43" s="58"/>
      <c r="AG43" s="62" t="str">
        <f>IF(Y43&gt;AA43,"1","0")</f>
        <v>0</v>
      </c>
      <c r="AH43" s="56"/>
      <c r="AI43" s="61" t="str">
        <f>IF(AA43&gt;Y43,"1","0")</f>
        <v>0</v>
      </c>
      <c r="AJ43" s="52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45"/>
      <c r="AZ43" s="45"/>
      <c r="BA43" s="48"/>
      <c r="BB43" s="48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48"/>
      <c r="BN43" s="48"/>
      <c r="BO43" s="48"/>
      <c r="BP43" s="11"/>
      <c r="BQ43" s="11"/>
      <c r="BR43" s="11"/>
      <c r="BS43" s="11"/>
      <c r="BT43" s="11"/>
      <c r="BU43" s="11"/>
      <c r="BV43" s="11"/>
      <c r="BW43" s="45"/>
      <c r="BX43" s="16">
        <f>COUNTIF(I43,"&gt;=0")</f>
        <v>0</v>
      </c>
      <c r="BY43" s="14">
        <f>COUNTIF(K43,"&gt;=0")</f>
        <v>0</v>
      </c>
      <c r="BZ43" s="16">
        <f>COUNTIF(Y43,"&gt;=0")</f>
        <v>0</v>
      </c>
      <c r="CA43" s="14">
        <f>COUNTIF(AA43,"&gt;=0")</f>
        <v>0</v>
      </c>
    </row>
    <row r="44" spans="1:79" ht="3" customHeight="1">
      <c r="A44" s="53"/>
      <c r="B44" s="8"/>
      <c r="C44" s="11"/>
      <c r="D44" s="52"/>
      <c r="E44" s="14"/>
      <c r="F44" s="14"/>
      <c r="G44" s="14"/>
      <c r="H44" s="58"/>
      <c r="I44" s="14"/>
      <c r="J44" s="14"/>
      <c r="K44" s="14"/>
      <c r="L44" s="58"/>
      <c r="M44" s="14"/>
      <c r="N44" s="14"/>
      <c r="O44" s="14"/>
      <c r="P44" s="58"/>
      <c r="Q44" s="14"/>
      <c r="R44" s="14"/>
      <c r="S44" s="14"/>
      <c r="T44" s="52"/>
      <c r="U44" s="14"/>
      <c r="V44" s="14"/>
      <c r="W44" s="14"/>
      <c r="X44" s="58"/>
      <c r="Y44" s="14"/>
      <c r="Z44" s="14"/>
      <c r="AA44" s="14"/>
      <c r="AB44" s="58"/>
      <c r="AC44" s="14"/>
      <c r="AD44" s="14"/>
      <c r="AE44" s="14"/>
      <c r="AF44" s="58"/>
      <c r="AG44" s="14"/>
      <c r="AH44" s="56"/>
      <c r="AI44" s="14"/>
      <c r="AJ44" s="52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45"/>
      <c r="AZ44" s="45"/>
      <c r="BA44" s="48"/>
      <c r="BB44" s="48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48"/>
      <c r="BN44" s="48"/>
      <c r="BO44" s="48"/>
      <c r="BP44" s="11"/>
      <c r="BQ44" s="11"/>
      <c r="BR44" s="11"/>
      <c r="BS44" s="11"/>
      <c r="BT44" s="11"/>
      <c r="BU44" s="11"/>
      <c r="BV44" s="11"/>
      <c r="BW44" s="45"/>
      <c r="BX44" s="11"/>
      <c r="BY44" s="11"/>
      <c r="BZ44" s="11"/>
      <c r="CA44" s="11"/>
    </row>
    <row r="45" spans="1:79" ht="10.5" customHeight="1">
      <c r="A45" s="53"/>
      <c r="B45" s="8"/>
      <c r="C45" s="11"/>
      <c r="D45" s="52"/>
      <c r="E45" s="61">
        <f>$C$11</f>
        <v>0</v>
      </c>
      <c r="F45" s="35" t="s">
        <v>0</v>
      </c>
      <c r="G45" s="62" t="str">
        <f>$C$10</f>
        <v>Die Stricher</v>
      </c>
      <c r="H45" s="58"/>
      <c r="I45" s="65"/>
      <c r="J45" s="35" t="s">
        <v>0</v>
      </c>
      <c r="K45" s="66"/>
      <c r="L45" s="58"/>
      <c r="M45" s="65"/>
      <c r="N45" s="35" t="s">
        <v>0</v>
      </c>
      <c r="O45" s="66"/>
      <c r="P45" s="58"/>
      <c r="Q45" s="61" t="str">
        <f>IF(I45&gt;K45,"1","0")</f>
        <v>0</v>
      </c>
      <c r="R45" s="14"/>
      <c r="S45" s="62" t="str">
        <f>IF(K45&gt;I45,"1","0")</f>
        <v>0</v>
      </c>
      <c r="T45" s="52"/>
      <c r="U45" s="62">
        <f>$C$11</f>
        <v>0</v>
      </c>
      <c r="V45" s="35" t="s">
        <v>0</v>
      </c>
      <c r="W45" s="61" t="str">
        <f>$C$10</f>
        <v>Die Stricher</v>
      </c>
      <c r="X45" s="58"/>
      <c r="Y45" s="66"/>
      <c r="Z45" s="35" t="s">
        <v>0</v>
      </c>
      <c r="AA45" s="65"/>
      <c r="AB45" s="58"/>
      <c r="AC45" s="66"/>
      <c r="AD45" s="35" t="s">
        <v>0</v>
      </c>
      <c r="AE45" s="65"/>
      <c r="AF45" s="58"/>
      <c r="AG45" s="62" t="str">
        <f>IF(Y45&gt;AA45,"1","0")</f>
        <v>0</v>
      </c>
      <c r="AH45" s="56"/>
      <c r="AI45" s="61" t="str">
        <f>IF(AA45&gt;Y45,"1","0")</f>
        <v>0</v>
      </c>
      <c r="AJ45" s="52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45"/>
      <c r="AZ45" s="45"/>
      <c r="BA45" s="48"/>
      <c r="BB45" s="48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48"/>
      <c r="BN45" s="48"/>
      <c r="BO45" s="48"/>
      <c r="BP45" s="11"/>
      <c r="BQ45" s="11"/>
      <c r="BR45" s="11"/>
      <c r="BS45" s="11"/>
      <c r="BT45" s="11"/>
      <c r="BU45" s="11"/>
      <c r="BV45" s="11"/>
      <c r="BW45" s="45"/>
      <c r="BX45" s="16">
        <f>COUNTIF(I45,"&gt;=0")</f>
        <v>0</v>
      </c>
      <c r="BY45" s="15">
        <f>COUNTIF(K45,"&gt;=0")</f>
        <v>0</v>
      </c>
      <c r="BZ45" s="16">
        <f>COUNTIF(Y45,"&gt;=0")</f>
        <v>0</v>
      </c>
      <c r="CA45" s="15">
        <f>COUNTIF(AA45,"&gt;=0")</f>
        <v>0</v>
      </c>
    </row>
    <row r="46" spans="1:79" ht="3" customHeight="1">
      <c r="A46" s="53"/>
      <c r="B46" s="8"/>
      <c r="C46" s="11"/>
      <c r="D46" s="52"/>
      <c r="E46" s="14"/>
      <c r="F46" s="14"/>
      <c r="G46" s="14"/>
      <c r="H46" s="58"/>
      <c r="I46" s="14"/>
      <c r="J46" s="14"/>
      <c r="K46" s="14"/>
      <c r="L46" s="58"/>
      <c r="M46" s="14"/>
      <c r="N46" s="14"/>
      <c r="O46" s="14"/>
      <c r="P46" s="58"/>
      <c r="Q46" s="14"/>
      <c r="R46" s="14"/>
      <c r="S46" s="14"/>
      <c r="T46" s="52"/>
      <c r="U46" s="14"/>
      <c r="V46" s="14"/>
      <c r="W46" s="14"/>
      <c r="X46" s="58"/>
      <c r="Y46" s="14"/>
      <c r="Z46" s="14"/>
      <c r="AA46" s="14"/>
      <c r="AB46" s="58"/>
      <c r="AC46" s="14"/>
      <c r="AD46" s="14"/>
      <c r="AE46" s="14"/>
      <c r="AF46" s="58"/>
      <c r="AG46" s="14"/>
      <c r="AH46" s="56"/>
      <c r="AI46" s="14"/>
      <c r="AJ46" s="52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45"/>
      <c r="AZ46" s="45"/>
      <c r="BA46" s="48"/>
      <c r="BB46" s="48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48"/>
      <c r="BN46" s="48"/>
      <c r="BO46" s="48"/>
      <c r="BP46" s="11"/>
      <c r="BQ46" s="11"/>
      <c r="BR46" s="11"/>
      <c r="BS46" s="11"/>
      <c r="BT46" s="11"/>
      <c r="BU46" s="11"/>
      <c r="BV46" s="11"/>
      <c r="BW46" s="45"/>
      <c r="BX46" s="11"/>
      <c r="BY46" s="11"/>
      <c r="BZ46" s="11"/>
      <c r="CA46" s="11"/>
    </row>
    <row r="47" spans="1:79" ht="10.5" customHeight="1">
      <c r="A47" s="53"/>
      <c r="B47" s="8"/>
      <c r="C47" s="11"/>
      <c r="D47" s="52"/>
      <c r="E47" s="61" t="str">
        <f>$C$12</f>
        <v>KMA Kicker</v>
      </c>
      <c r="F47" s="35" t="s">
        <v>0</v>
      </c>
      <c r="G47" s="62" t="str">
        <f>$C$5</f>
        <v>LH Kicker 1</v>
      </c>
      <c r="H47" s="58"/>
      <c r="I47" s="65">
        <v>4</v>
      </c>
      <c r="J47" s="35" t="s">
        <v>0</v>
      </c>
      <c r="K47" s="66">
        <v>8</v>
      </c>
      <c r="L47" s="58"/>
      <c r="M47" s="65">
        <v>53</v>
      </c>
      <c r="N47" s="35" t="s">
        <v>0</v>
      </c>
      <c r="O47" s="66">
        <v>73</v>
      </c>
      <c r="P47" s="58"/>
      <c r="Q47" s="61" t="str">
        <f>IF(I47&gt;K47,"1","0")</f>
        <v>0</v>
      </c>
      <c r="R47" s="14"/>
      <c r="S47" s="62" t="str">
        <f>IF(K47&gt;I47,"1","0")</f>
        <v>1</v>
      </c>
      <c r="T47" s="52"/>
      <c r="U47" s="62" t="str">
        <f>$C$12</f>
        <v>KMA Kicker</v>
      </c>
      <c r="V47" s="35" t="s">
        <v>0</v>
      </c>
      <c r="W47" s="61" t="str">
        <f>$C$5</f>
        <v>LH Kicker 1</v>
      </c>
      <c r="X47" s="58"/>
      <c r="Y47" s="66">
        <v>7</v>
      </c>
      <c r="Z47" s="35" t="s">
        <v>0</v>
      </c>
      <c r="AA47" s="65">
        <v>5</v>
      </c>
      <c r="AB47" s="58"/>
      <c r="AC47" s="66">
        <v>59</v>
      </c>
      <c r="AD47" s="35" t="s">
        <v>0</v>
      </c>
      <c r="AE47" s="65">
        <v>69</v>
      </c>
      <c r="AF47" s="58"/>
      <c r="AG47" s="62" t="str">
        <f>IF(Y47&gt;AA47,"1","0")</f>
        <v>1</v>
      </c>
      <c r="AH47" s="56"/>
      <c r="AI47" s="61" t="str">
        <f>IF(AA47&gt;Y47,"1","0")</f>
        <v>0</v>
      </c>
      <c r="AJ47" s="52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45"/>
      <c r="AZ47" s="45"/>
      <c r="BA47" s="48"/>
      <c r="BB47" s="48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48"/>
      <c r="BN47" s="48"/>
      <c r="BO47" s="48"/>
      <c r="BP47" s="11"/>
      <c r="BQ47" s="11"/>
      <c r="BR47" s="11"/>
      <c r="BS47" s="11"/>
      <c r="BT47" s="11"/>
      <c r="BU47" s="11"/>
      <c r="BV47" s="11"/>
      <c r="BW47" s="45"/>
      <c r="BX47" s="17">
        <f>COUNTIF(I47,"&gt;=0")</f>
        <v>1</v>
      </c>
      <c r="BY47" s="9">
        <f>COUNTIF(K47,"&gt;=0")</f>
        <v>1</v>
      </c>
      <c r="BZ47" s="17">
        <f>COUNTIF(Y47,"&gt;=0")</f>
        <v>1</v>
      </c>
      <c r="CA47" s="9">
        <f>COUNTIF(AA47,"&gt;=0")</f>
        <v>1</v>
      </c>
    </row>
    <row r="48" spans="1:79" ht="3" customHeight="1">
      <c r="A48" s="53"/>
      <c r="B48" s="8"/>
      <c r="C48" s="11"/>
      <c r="D48" s="52"/>
      <c r="E48" s="14"/>
      <c r="F48" s="14"/>
      <c r="G48" s="14"/>
      <c r="H48" s="58"/>
      <c r="I48" s="14"/>
      <c r="J48" s="14"/>
      <c r="K48" s="14"/>
      <c r="L48" s="58"/>
      <c r="M48" s="14"/>
      <c r="N48" s="14"/>
      <c r="O48" s="14"/>
      <c r="P48" s="58"/>
      <c r="Q48" s="14"/>
      <c r="R48" s="14"/>
      <c r="S48" s="14"/>
      <c r="T48" s="52"/>
      <c r="U48" s="14"/>
      <c r="V48" s="14"/>
      <c r="W48" s="14"/>
      <c r="X48" s="58"/>
      <c r="Y48" s="14"/>
      <c r="Z48" s="14"/>
      <c r="AA48" s="14"/>
      <c r="AB48" s="58"/>
      <c r="AC48" s="14"/>
      <c r="AD48" s="14"/>
      <c r="AE48" s="14"/>
      <c r="AF48" s="58"/>
      <c r="AG48" s="14"/>
      <c r="AH48" s="56"/>
      <c r="AI48" s="14"/>
      <c r="AJ48" s="52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45"/>
      <c r="AZ48" s="45"/>
      <c r="BA48" s="48"/>
      <c r="BB48" s="48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48"/>
      <c r="BN48" s="48"/>
      <c r="BO48" s="48"/>
      <c r="BP48" s="11"/>
      <c r="BQ48" s="11"/>
      <c r="BR48" s="11"/>
      <c r="BS48" s="11"/>
      <c r="BT48" s="11"/>
      <c r="BU48" s="11"/>
      <c r="BV48" s="11"/>
      <c r="BW48" s="45"/>
      <c r="BX48" s="11"/>
      <c r="BY48" s="11"/>
      <c r="BZ48" s="11"/>
      <c r="CA48" s="11"/>
    </row>
    <row r="49" spans="1:79" ht="10.5" customHeight="1">
      <c r="A49" s="53"/>
      <c r="B49" s="8"/>
      <c r="C49" s="11"/>
      <c r="D49" s="52"/>
      <c r="E49" s="61" t="str">
        <f>$C$12</f>
        <v>KMA Kicker</v>
      </c>
      <c r="F49" s="35" t="s">
        <v>0</v>
      </c>
      <c r="G49" s="62" t="str">
        <f>$C$6</f>
        <v>LH Kicker 2</v>
      </c>
      <c r="H49" s="58"/>
      <c r="I49" s="65">
        <v>4</v>
      </c>
      <c r="J49" s="35" t="s">
        <v>0</v>
      </c>
      <c r="K49" s="66">
        <v>8</v>
      </c>
      <c r="L49" s="58"/>
      <c r="M49" s="65">
        <v>61</v>
      </c>
      <c r="N49" s="35" t="s">
        <v>0</v>
      </c>
      <c r="O49" s="66">
        <v>72</v>
      </c>
      <c r="P49" s="58"/>
      <c r="Q49" s="61" t="str">
        <f>IF(I49&gt;K49,"1","0")</f>
        <v>0</v>
      </c>
      <c r="R49" s="14"/>
      <c r="S49" s="62" t="str">
        <f>IF(K49&gt;I49,"1","0")</f>
        <v>1</v>
      </c>
      <c r="T49" s="52"/>
      <c r="U49" s="62" t="str">
        <f>$C$12</f>
        <v>KMA Kicker</v>
      </c>
      <c r="V49" s="35" t="s">
        <v>0</v>
      </c>
      <c r="W49" s="61" t="str">
        <f>$C$6</f>
        <v>LH Kicker 2</v>
      </c>
      <c r="X49" s="58"/>
      <c r="Y49" s="66">
        <v>8</v>
      </c>
      <c r="Z49" s="35" t="s">
        <v>0</v>
      </c>
      <c r="AA49" s="65">
        <v>4</v>
      </c>
      <c r="AB49" s="58"/>
      <c r="AC49" s="66">
        <v>62</v>
      </c>
      <c r="AD49" s="35" t="s">
        <v>0</v>
      </c>
      <c r="AE49" s="65">
        <v>68</v>
      </c>
      <c r="AF49" s="58"/>
      <c r="AG49" s="62" t="str">
        <f>IF(Y49&gt;AA49,"1","0")</f>
        <v>1</v>
      </c>
      <c r="AH49" s="56"/>
      <c r="AI49" s="61" t="str">
        <f>IF(AA49&gt;Y49,"1","0")</f>
        <v>0</v>
      </c>
      <c r="AJ49" s="52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4"/>
      <c r="AY49" s="45"/>
      <c r="AZ49" s="45"/>
      <c r="BA49" s="48"/>
      <c r="BB49" s="48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48"/>
      <c r="BN49" s="48"/>
      <c r="BO49" s="48"/>
      <c r="BP49" s="11"/>
      <c r="BQ49" s="11"/>
      <c r="BR49" s="11"/>
      <c r="BS49" s="11"/>
      <c r="BT49" s="11"/>
      <c r="BU49" s="11"/>
      <c r="BV49" s="11"/>
      <c r="BW49" s="45"/>
      <c r="BX49" s="17">
        <f>COUNTIF(I49,"&gt;=0")</f>
        <v>1</v>
      </c>
      <c r="BY49" s="10">
        <f>COUNTIF(K49,"&gt;=0")</f>
        <v>1</v>
      </c>
      <c r="BZ49" s="17">
        <f>COUNTIF(Y49,"&gt;=0")</f>
        <v>1</v>
      </c>
      <c r="CA49" s="10">
        <f>COUNTIF(AA49,"&gt;=0")</f>
        <v>1</v>
      </c>
    </row>
    <row r="50" spans="1:79" ht="3" customHeight="1">
      <c r="A50" s="53"/>
      <c r="B50" s="8"/>
      <c r="C50" s="11"/>
      <c r="D50" s="52"/>
      <c r="E50" s="14"/>
      <c r="F50" s="14"/>
      <c r="G50" s="14"/>
      <c r="H50" s="58"/>
      <c r="I50" s="14"/>
      <c r="J50" s="14"/>
      <c r="K50" s="14"/>
      <c r="L50" s="58"/>
      <c r="M50" s="14"/>
      <c r="N50" s="14"/>
      <c r="O50" s="14"/>
      <c r="P50" s="58"/>
      <c r="Q50" s="14"/>
      <c r="R50" s="14"/>
      <c r="S50" s="14"/>
      <c r="T50" s="52"/>
      <c r="U50" s="14"/>
      <c r="V50" s="14"/>
      <c r="W50" s="14"/>
      <c r="X50" s="58"/>
      <c r="Y50" s="14"/>
      <c r="Z50" s="14"/>
      <c r="AA50" s="14"/>
      <c r="AB50" s="58"/>
      <c r="AC50" s="14"/>
      <c r="AD50" s="14"/>
      <c r="AE50" s="14"/>
      <c r="AF50" s="58"/>
      <c r="AG50" s="14"/>
      <c r="AH50" s="56"/>
      <c r="AI50" s="14"/>
      <c r="AJ50" s="52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4"/>
      <c r="AY50" s="45"/>
      <c r="AZ50" s="45"/>
      <c r="BA50" s="48"/>
      <c r="BB50" s="48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48"/>
      <c r="BN50" s="48"/>
      <c r="BO50" s="48"/>
      <c r="BP50" s="11"/>
      <c r="BQ50" s="11"/>
      <c r="BR50" s="11"/>
      <c r="BS50" s="11"/>
      <c r="BT50" s="11"/>
      <c r="BU50" s="11"/>
      <c r="BV50" s="11"/>
      <c r="BW50" s="45"/>
      <c r="BX50" s="11"/>
      <c r="BY50" s="11"/>
      <c r="BZ50" s="11"/>
      <c r="CA50" s="11"/>
    </row>
    <row r="51" spans="1:79" ht="10.5" customHeight="1">
      <c r="A51" s="53"/>
      <c r="B51" s="8"/>
      <c r="C51" s="11"/>
      <c r="D51" s="52"/>
      <c r="E51" s="61" t="str">
        <f>$C$12</f>
        <v>KMA Kicker</v>
      </c>
      <c r="F51" s="35" t="s">
        <v>0</v>
      </c>
      <c r="G51" s="62" t="str">
        <f>$C$7</f>
        <v>LH Kicker 3</v>
      </c>
      <c r="H51" s="58"/>
      <c r="I51" s="65">
        <v>9</v>
      </c>
      <c r="J51" s="35" t="s">
        <v>0</v>
      </c>
      <c r="K51" s="66">
        <v>3</v>
      </c>
      <c r="L51" s="58"/>
      <c r="M51" s="65">
        <v>77</v>
      </c>
      <c r="N51" s="35" t="s">
        <v>0</v>
      </c>
      <c r="O51" s="66">
        <v>47</v>
      </c>
      <c r="P51" s="58"/>
      <c r="Q51" s="61" t="str">
        <f>IF(I51&gt;K51,"1","0")</f>
        <v>1</v>
      </c>
      <c r="R51" s="14"/>
      <c r="S51" s="62" t="str">
        <f>IF(K51&gt;I51,"1","0")</f>
        <v>0</v>
      </c>
      <c r="T51" s="52"/>
      <c r="U51" s="62" t="str">
        <f>$C$12</f>
        <v>KMA Kicker</v>
      </c>
      <c r="V51" s="35" t="s">
        <v>0</v>
      </c>
      <c r="W51" s="61" t="str">
        <f>$C$7</f>
        <v>LH Kicker 3</v>
      </c>
      <c r="X51" s="58"/>
      <c r="Y51" s="66">
        <v>9</v>
      </c>
      <c r="Z51" s="35" t="s">
        <v>0</v>
      </c>
      <c r="AA51" s="65">
        <v>3</v>
      </c>
      <c r="AB51" s="58"/>
      <c r="AC51" s="66">
        <v>75</v>
      </c>
      <c r="AD51" s="35" t="s">
        <v>0</v>
      </c>
      <c r="AE51" s="65">
        <v>46</v>
      </c>
      <c r="AF51" s="58"/>
      <c r="AG51" s="62" t="str">
        <f>IF(Y51&gt;AA51,"1","0")</f>
        <v>1</v>
      </c>
      <c r="AH51" s="56"/>
      <c r="AI51" s="61" t="str">
        <f>IF(AA51&gt;Y51,"1","0")</f>
        <v>0</v>
      </c>
      <c r="AJ51" s="52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4"/>
      <c r="AY51" s="45"/>
      <c r="AZ51" s="45"/>
      <c r="BA51" s="48"/>
      <c r="BB51" s="48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48"/>
      <c r="BN51" s="48"/>
      <c r="BO51" s="48"/>
      <c r="BP51" s="11"/>
      <c r="BQ51" s="11"/>
      <c r="BR51" s="11"/>
      <c r="BS51" s="11"/>
      <c r="BT51" s="11"/>
      <c r="BU51" s="11"/>
      <c r="BV51" s="11"/>
      <c r="BW51" s="45"/>
      <c r="BX51" s="17">
        <f>COUNTIF(I51,"&gt;=0")</f>
        <v>1</v>
      </c>
      <c r="BY51" s="12">
        <f>COUNTIF(K51,"&gt;=0")</f>
        <v>1</v>
      </c>
      <c r="BZ51" s="17">
        <f>COUNTIF(Y51,"&gt;=0")</f>
        <v>1</v>
      </c>
      <c r="CA51" s="12">
        <f>COUNTIF(AA51,"&gt;=0")</f>
        <v>1</v>
      </c>
    </row>
    <row r="52" spans="1:79" ht="3" customHeight="1">
      <c r="A52" s="53"/>
      <c r="B52" s="8"/>
      <c r="C52" s="11"/>
      <c r="D52" s="52"/>
      <c r="E52" s="14"/>
      <c r="F52" s="14"/>
      <c r="G52" s="14"/>
      <c r="H52" s="58"/>
      <c r="I52" s="14"/>
      <c r="J52" s="14"/>
      <c r="K52" s="14"/>
      <c r="L52" s="58"/>
      <c r="M52" s="14"/>
      <c r="N52" s="14"/>
      <c r="O52" s="14"/>
      <c r="P52" s="58"/>
      <c r="Q52" s="14"/>
      <c r="R52" s="14"/>
      <c r="S52" s="14"/>
      <c r="T52" s="52"/>
      <c r="U52" s="14"/>
      <c r="V52" s="14"/>
      <c r="W52" s="14"/>
      <c r="X52" s="58"/>
      <c r="Y52" s="14"/>
      <c r="Z52" s="14"/>
      <c r="AA52" s="14"/>
      <c r="AB52" s="58"/>
      <c r="AC52" s="14"/>
      <c r="AD52" s="14"/>
      <c r="AE52" s="14"/>
      <c r="AF52" s="58"/>
      <c r="AG52" s="14"/>
      <c r="AH52" s="56"/>
      <c r="AI52" s="14"/>
      <c r="AJ52" s="52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4"/>
      <c r="AY52" s="45"/>
      <c r="AZ52" s="45"/>
      <c r="BA52" s="48"/>
      <c r="BB52" s="48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48"/>
      <c r="BN52" s="48"/>
      <c r="BO52" s="48"/>
      <c r="BP52" s="11"/>
      <c r="BQ52" s="11"/>
      <c r="BR52" s="11"/>
      <c r="BS52" s="11"/>
      <c r="BT52" s="11"/>
      <c r="BU52" s="11"/>
      <c r="BV52" s="11"/>
      <c r="BW52" s="45"/>
      <c r="BX52" s="11"/>
      <c r="BY52" s="11"/>
      <c r="BZ52" s="11"/>
      <c r="CA52" s="11"/>
    </row>
    <row r="53" spans="1:79" ht="10.5" customHeight="1">
      <c r="A53" s="53"/>
      <c r="B53" s="8"/>
      <c r="C53" s="11"/>
      <c r="D53" s="52"/>
      <c r="E53" s="61" t="str">
        <f>$C$12</f>
        <v>KMA Kicker</v>
      </c>
      <c r="F53" s="35" t="s">
        <v>0</v>
      </c>
      <c r="G53" s="62" t="str">
        <f>$C$8</f>
        <v>Stadt Celle</v>
      </c>
      <c r="H53" s="58"/>
      <c r="I53" s="65">
        <v>9</v>
      </c>
      <c r="J53" s="35" t="s">
        <v>0</v>
      </c>
      <c r="K53" s="66">
        <v>3</v>
      </c>
      <c r="L53" s="58"/>
      <c r="M53" s="65">
        <v>74</v>
      </c>
      <c r="N53" s="35" t="s">
        <v>0</v>
      </c>
      <c r="O53" s="66">
        <v>42</v>
      </c>
      <c r="P53" s="58"/>
      <c r="Q53" s="61" t="str">
        <f>IF(I53&gt;K53,"1","0")</f>
        <v>1</v>
      </c>
      <c r="R53" s="14"/>
      <c r="S53" s="62" t="str">
        <f>IF(K53&gt;I53,"1","0")</f>
        <v>0</v>
      </c>
      <c r="T53" s="52"/>
      <c r="U53" s="62" t="str">
        <f>$C$12</f>
        <v>KMA Kicker</v>
      </c>
      <c r="V53" s="35" t="s">
        <v>0</v>
      </c>
      <c r="W53" s="61" t="str">
        <f>$C$8</f>
        <v>Stadt Celle</v>
      </c>
      <c r="X53" s="58"/>
      <c r="Y53" s="66">
        <v>10</v>
      </c>
      <c r="Z53" s="35" t="s">
        <v>0</v>
      </c>
      <c r="AA53" s="65">
        <v>2</v>
      </c>
      <c r="AB53" s="58"/>
      <c r="AC53" s="66">
        <v>78</v>
      </c>
      <c r="AD53" s="35" t="s">
        <v>0</v>
      </c>
      <c r="AE53" s="65">
        <v>30</v>
      </c>
      <c r="AF53" s="58"/>
      <c r="AG53" s="62" t="str">
        <f>IF(Y53&gt;AA53,"1","0")</f>
        <v>1</v>
      </c>
      <c r="AH53" s="56"/>
      <c r="AI53" s="61" t="str">
        <f>IF(AA53&gt;Y53,"1","0")</f>
        <v>0</v>
      </c>
      <c r="AJ53" s="52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4"/>
      <c r="AY53" s="45"/>
      <c r="AZ53" s="45"/>
      <c r="BA53" s="48"/>
      <c r="BB53" s="48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48"/>
      <c r="BN53" s="48"/>
      <c r="BO53" s="48"/>
      <c r="BP53" s="11"/>
      <c r="BQ53" s="11"/>
      <c r="BR53" s="11"/>
      <c r="BS53" s="11"/>
      <c r="BT53" s="11"/>
      <c r="BU53" s="11"/>
      <c r="BV53" s="11"/>
      <c r="BW53" s="45"/>
      <c r="BX53" s="17">
        <f>COUNTIF(I53,"&gt;=0")</f>
        <v>1</v>
      </c>
      <c r="BY53" s="13">
        <f>COUNTIF(K53,"&gt;=0")</f>
        <v>1</v>
      </c>
      <c r="BZ53" s="17">
        <f>COUNTIF(Y53,"&gt;=0")</f>
        <v>1</v>
      </c>
      <c r="CA53" s="13">
        <f>COUNTIF(AA53,"&gt;=0")</f>
        <v>1</v>
      </c>
    </row>
    <row r="54" spans="1:79" ht="3" customHeight="1">
      <c r="A54" s="53"/>
      <c r="B54" s="8"/>
      <c r="C54" s="11"/>
      <c r="D54" s="52"/>
      <c r="E54" s="14"/>
      <c r="F54" s="14"/>
      <c r="G54" s="14"/>
      <c r="H54" s="58"/>
      <c r="I54" s="14"/>
      <c r="J54" s="14"/>
      <c r="K54" s="14"/>
      <c r="L54" s="58"/>
      <c r="M54" s="14"/>
      <c r="N54" s="14"/>
      <c r="O54" s="14"/>
      <c r="P54" s="58"/>
      <c r="Q54" s="14"/>
      <c r="R54" s="14"/>
      <c r="S54" s="14"/>
      <c r="T54" s="52"/>
      <c r="U54" s="14"/>
      <c r="V54" s="14"/>
      <c r="W54" s="14"/>
      <c r="X54" s="58"/>
      <c r="Y54" s="14"/>
      <c r="Z54" s="14"/>
      <c r="AA54" s="14"/>
      <c r="AB54" s="58"/>
      <c r="AC54" s="14"/>
      <c r="AD54" s="14"/>
      <c r="AE54" s="14"/>
      <c r="AF54" s="58"/>
      <c r="AG54" s="14"/>
      <c r="AH54" s="56"/>
      <c r="AI54" s="14"/>
      <c r="AJ54" s="52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4"/>
      <c r="AY54" s="45"/>
      <c r="AZ54" s="45"/>
      <c r="BA54" s="48"/>
      <c r="BB54" s="48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48"/>
      <c r="BN54" s="48"/>
      <c r="BO54" s="48"/>
      <c r="BP54" s="11"/>
      <c r="BQ54" s="11"/>
      <c r="BR54" s="11"/>
      <c r="BS54" s="11"/>
      <c r="BT54" s="11"/>
      <c r="BU54" s="11"/>
      <c r="BV54" s="11"/>
      <c r="BW54" s="45"/>
      <c r="BX54" s="11"/>
      <c r="BY54" s="11"/>
      <c r="BZ54" s="11"/>
      <c r="CA54" s="11"/>
    </row>
    <row r="55" spans="1:79" ht="10.5" customHeight="1">
      <c r="A55" s="53"/>
      <c r="B55" s="8"/>
      <c r="C55" s="11"/>
      <c r="D55" s="52"/>
      <c r="E55" s="61" t="str">
        <f>$C$12</f>
        <v>KMA Kicker</v>
      </c>
      <c r="F55" s="35" t="s">
        <v>0</v>
      </c>
      <c r="G55" s="62" t="str">
        <f>$C$9</f>
        <v>CF Kicker</v>
      </c>
      <c r="H55" s="58"/>
      <c r="I55" s="65">
        <v>7</v>
      </c>
      <c r="J55" s="35" t="s">
        <v>0</v>
      </c>
      <c r="K55" s="66">
        <v>6</v>
      </c>
      <c r="L55" s="58"/>
      <c r="M55" s="65">
        <v>72</v>
      </c>
      <c r="N55" s="35" t="s">
        <v>0</v>
      </c>
      <c r="O55" s="66">
        <v>67</v>
      </c>
      <c r="P55" s="58"/>
      <c r="Q55" s="61" t="str">
        <f>IF(I55&gt;K55,"1","0")</f>
        <v>1</v>
      </c>
      <c r="R55" s="14"/>
      <c r="S55" s="62" t="str">
        <f>IF(K55&gt;I55,"1","0")</f>
        <v>0</v>
      </c>
      <c r="T55" s="52"/>
      <c r="U55" s="62" t="str">
        <f>$C$12</f>
        <v>KMA Kicker</v>
      </c>
      <c r="V55" s="35" t="s">
        <v>0</v>
      </c>
      <c r="W55" s="61" t="str">
        <f>$C$9</f>
        <v>CF Kicker</v>
      </c>
      <c r="X55" s="58"/>
      <c r="Y55" s="66">
        <v>7</v>
      </c>
      <c r="Z55" s="35" t="s">
        <v>0</v>
      </c>
      <c r="AA55" s="65">
        <v>6</v>
      </c>
      <c r="AB55" s="58"/>
      <c r="AC55" s="66">
        <v>76</v>
      </c>
      <c r="AD55" s="35" t="s">
        <v>0</v>
      </c>
      <c r="AE55" s="65">
        <v>66</v>
      </c>
      <c r="AF55" s="58"/>
      <c r="AG55" s="62" t="str">
        <f>IF(Y55&gt;AA55,"1","0")</f>
        <v>1</v>
      </c>
      <c r="AH55" s="56"/>
      <c r="AI55" s="61" t="str">
        <f>IF(AA55&gt;Y55,"1","0")</f>
        <v>0</v>
      </c>
      <c r="AJ55" s="52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4"/>
      <c r="AY55" s="45"/>
      <c r="AZ55" s="45"/>
      <c r="BA55" s="48"/>
      <c r="BB55" s="48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48"/>
      <c r="BN55" s="48"/>
      <c r="BO55" s="48"/>
      <c r="BP55" s="11"/>
      <c r="BQ55" s="11"/>
      <c r="BR55" s="11"/>
      <c r="BS55" s="11"/>
      <c r="BT55" s="11"/>
      <c r="BU55" s="11"/>
      <c r="BV55" s="11"/>
      <c r="BW55" s="45"/>
      <c r="BX55" s="17">
        <f>COUNTIF(I55,"&gt;=0")</f>
        <v>1</v>
      </c>
      <c r="BY55" s="14">
        <f>COUNTIF(K55,"&gt;=0")</f>
        <v>1</v>
      </c>
      <c r="BZ55" s="17">
        <f>COUNTIF(Y55,"&gt;=0")</f>
        <v>1</v>
      </c>
      <c r="CA55" s="14">
        <f>COUNTIF(AA55,"&gt;=0")</f>
        <v>1</v>
      </c>
    </row>
    <row r="56" spans="1:79" ht="3" customHeight="1">
      <c r="A56" s="53"/>
      <c r="B56" s="8"/>
      <c r="C56" s="11"/>
      <c r="D56" s="52"/>
      <c r="E56" s="14"/>
      <c r="F56" s="14"/>
      <c r="G56" s="14"/>
      <c r="H56" s="58"/>
      <c r="I56" s="14"/>
      <c r="J56" s="14"/>
      <c r="K56" s="14"/>
      <c r="L56" s="58"/>
      <c r="M56" s="14"/>
      <c r="N56" s="14"/>
      <c r="O56" s="14"/>
      <c r="P56" s="58"/>
      <c r="Q56" s="14"/>
      <c r="R56" s="14"/>
      <c r="S56" s="14"/>
      <c r="T56" s="52"/>
      <c r="U56" s="14"/>
      <c r="V56" s="14"/>
      <c r="W56" s="14"/>
      <c r="X56" s="58"/>
      <c r="Y56" s="14"/>
      <c r="Z56" s="14"/>
      <c r="AA56" s="14"/>
      <c r="AB56" s="58"/>
      <c r="AC56" s="14"/>
      <c r="AD56" s="14"/>
      <c r="AE56" s="14"/>
      <c r="AF56" s="58"/>
      <c r="AG56" s="14"/>
      <c r="AH56" s="56"/>
      <c r="AI56" s="14"/>
      <c r="AJ56" s="52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4"/>
      <c r="AY56" s="45"/>
      <c r="AZ56" s="45"/>
      <c r="BA56" s="48"/>
      <c r="BB56" s="48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48"/>
      <c r="BN56" s="48"/>
      <c r="BO56" s="48"/>
      <c r="BP56" s="11"/>
      <c r="BQ56" s="11"/>
      <c r="BR56" s="11"/>
      <c r="BS56" s="11"/>
      <c r="BT56" s="11"/>
      <c r="BU56" s="11"/>
      <c r="BV56" s="11"/>
      <c r="BW56" s="45"/>
      <c r="BX56" s="11"/>
      <c r="BY56" s="11"/>
      <c r="BZ56" s="11"/>
      <c r="CA56" s="11"/>
    </row>
    <row r="57" spans="1:79" ht="10.5" customHeight="1">
      <c r="A57" s="53"/>
      <c r="B57" s="8"/>
      <c r="C57" s="11"/>
      <c r="D57" s="52"/>
      <c r="E57" s="61" t="str">
        <f>$C$12</f>
        <v>KMA Kicker</v>
      </c>
      <c r="F57" s="35" t="s">
        <v>0</v>
      </c>
      <c r="G57" s="62" t="str">
        <f>$C$10</f>
        <v>Die Stricher</v>
      </c>
      <c r="H57" s="58"/>
      <c r="I57" s="65">
        <v>8</v>
      </c>
      <c r="J57" s="35" t="s">
        <v>0</v>
      </c>
      <c r="K57" s="66">
        <v>4</v>
      </c>
      <c r="L57" s="58"/>
      <c r="M57" s="65">
        <v>73</v>
      </c>
      <c r="N57" s="35" t="s">
        <v>0</v>
      </c>
      <c r="O57" s="66">
        <v>57</v>
      </c>
      <c r="P57" s="58"/>
      <c r="Q57" s="61" t="str">
        <f>IF(I57&gt;K57,"1","0")</f>
        <v>1</v>
      </c>
      <c r="R57" s="14"/>
      <c r="S57" s="62" t="str">
        <f>IF(K57&gt;I57,"1","0")</f>
        <v>0</v>
      </c>
      <c r="T57" s="52"/>
      <c r="U57" s="62" t="str">
        <f>$C$12</f>
        <v>KMA Kicker</v>
      </c>
      <c r="V57" s="35" t="s">
        <v>0</v>
      </c>
      <c r="W57" s="61" t="str">
        <f>$C$10</f>
        <v>Die Stricher</v>
      </c>
      <c r="X57" s="58"/>
      <c r="Y57" s="66">
        <v>4</v>
      </c>
      <c r="Z57" s="35" t="s">
        <v>0</v>
      </c>
      <c r="AA57" s="65">
        <v>8</v>
      </c>
      <c r="AB57" s="58"/>
      <c r="AC57" s="66">
        <v>49</v>
      </c>
      <c r="AD57" s="35" t="s">
        <v>0</v>
      </c>
      <c r="AE57" s="65">
        <v>75</v>
      </c>
      <c r="AF57" s="58"/>
      <c r="AG57" s="62" t="str">
        <f>IF(Y57&gt;AA57,"1","0")</f>
        <v>0</v>
      </c>
      <c r="AH57" s="56"/>
      <c r="AI57" s="61" t="str">
        <f>IF(AA57&gt;Y57,"1","0")</f>
        <v>1</v>
      </c>
      <c r="AJ57" s="52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4"/>
      <c r="AY57" s="45"/>
      <c r="AZ57" s="45"/>
      <c r="BA57" s="48"/>
      <c r="BB57" s="48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48"/>
      <c r="BN57" s="48"/>
      <c r="BO57" s="48"/>
      <c r="BP57" s="11"/>
      <c r="BQ57" s="11"/>
      <c r="BR57" s="11"/>
      <c r="BS57" s="11"/>
      <c r="BT57" s="11"/>
      <c r="BU57" s="11"/>
      <c r="BV57" s="11"/>
      <c r="BW57" s="45"/>
      <c r="BX57" s="17">
        <f>COUNTIF(I57,"&gt;=0")</f>
        <v>1</v>
      </c>
      <c r="BY57" s="15">
        <f>COUNTIF(K57,"&gt;=0")</f>
        <v>1</v>
      </c>
      <c r="BZ57" s="17">
        <f>COUNTIF(Y57,"&gt;=0")</f>
        <v>1</v>
      </c>
      <c r="CA57" s="15">
        <f>COUNTIF(AA57,"&gt;=0")</f>
        <v>1</v>
      </c>
    </row>
    <row r="58" spans="1:79" ht="3" customHeight="1">
      <c r="A58" s="53"/>
      <c r="B58" s="8"/>
      <c r="C58" s="11"/>
      <c r="D58" s="52"/>
      <c r="E58" s="14"/>
      <c r="F58" s="14"/>
      <c r="G58" s="14"/>
      <c r="H58" s="58"/>
      <c r="I58" s="14"/>
      <c r="J58" s="14"/>
      <c r="K58" s="14"/>
      <c r="L58" s="58"/>
      <c r="M58" s="14"/>
      <c r="N58" s="14"/>
      <c r="O58" s="14"/>
      <c r="P58" s="58"/>
      <c r="Q58" s="14"/>
      <c r="R58" s="14"/>
      <c r="S58" s="14"/>
      <c r="T58" s="52"/>
      <c r="U58" s="14"/>
      <c r="V58" s="14"/>
      <c r="W58" s="14"/>
      <c r="X58" s="58"/>
      <c r="Y58" s="14"/>
      <c r="Z58" s="14"/>
      <c r="AA58" s="14"/>
      <c r="AB58" s="58"/>
      <c r="AC58" s="14"/>
      <c r="AD58" s="14"/>
      <c r="AE58" s="14"/>
      <c r="AF58" s="58"/>
      <c r="AG58" s="14"/>
      <c r="AH58" s="56"/>
      <c r="AI58" s="14"/>
      <c r="AJ58" s="52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4"/>
      <c r="AY58" s="45"/>
      <c r="AZ58" s="45"/>
      <c r="BA58" s="48"/>
      <c r="BB58" s="48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48"/>
      <c r="BN58" s="48"/>
      <c r="BO58" s="48"/>
      <c r="BP58" s="11"/>
      <c r="BQ58" s="11"/>
      <c r="BR58" s="11"/>
      <c r="BS58" s="11"/>
      <c r="BT58" s="11"/>
      <c r="BU58" s="11"/>
      <c r="BV58" s="11"/>
      <c r="BW58" s="45"/>
      <c r="BX58" s="11"/>
      <c r="BY58" s="11"/>
      <c r="BZ58" s="11"/>
      <c r="CA58" s="11"/>
    </row>
    <row r="59" spans="1:79" ht="10.5" customHeight="1">
      <c r="A59" s="53"/>
      <c r="B59" s="8"/>
      <c r="C59" s="11"/>
      <c r="D59" s="52"/>
      <c r="E59" s="61" t="str">
        <f>$C$12</f>
        <v>KMA Kicker</v>
      </c>
      <c r="F59" s="35" t="s">
        <v>0</v>
      </c>
      <c r="G59" s="62">
        <f>$C$11</f>
        <v>0</v>
      </c>
      <c r="H59" s="58"/>
      <c r="I59" s="65"/>
      <c r="J59" s="35" t="s">
        <v>0</v>
      </c>
      <c r="K59" s="66"/>
      <c r="L59" s="58"/>
      <c r="M59" s="65"/>
      <c r="N59" s="35" t="s">
        <v>0</v>
      </c>
      <c r="O59" s="66"/>
      <c r="P59" s="58"/>
      <c r="Q59" s="61" t="str">
        <f>IF(I59&gt;K59,"1","0")</f>
        <v>0</v>
      </c>
      <c r="R59" s="14"/>
      <c r="S59" s="62" t="str">
        <f>IF(K59&gt;I59,"1","0")</f>
        <v>0</v>
      </c>
      <c r="T59" s="52"/>
      <c r="U59" s="62" t="str">
        <f>$C$12</f>
        <v>KMA Kicker</v>
      </c>
      <c r="V59" s="35" t="s">
        <v>0</v>
      </c>
      <c r="W59" s="61">
        <f>$C$11</f>
        <v>0</v>
      </c>
      <c r="X59" s="58"/>
      <c r="Y59" s="66"/>
      <c r="Z59" s="35" t="s">
        <v>0</v>
      </c>
      <c r="AA59" s="65"/>
      <c r="AB59" s="58"/>
      <c r="AC59" s="66"/>
      <c r="AD59" s="35" t="s">
        <v>0</v>
      </c>
      <c r="AE59" s="65"/>
      <c r="AF59" s="58"/>
      <c r="AG59" s="62" t="str">
        <f>IF(Y59&gt;AA59,"1","0")</f>
        <v>0</v>
      </c>
      <c r="AH59" s="56"/>
      <c r="AI59" s="61" t="str">
        <f>IF(AA59&gt;Y59,"1","0")</f>
        <v>0</v>
      </c>
      <c r="AJ59" s="52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4"/>
      <c r="AY59" s="45"/>
      <c r="AZ59" s="45"/>
      <c r="BA59" s="48"/>
      <c r="BB59" s="48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48"/>
      <c r="BN59" s="48"/>
      <c r="BO59" s="48"/>
      <c r="BP59" s="11"/>
      <c r="BQ59" s="11"/>
      <c r="BR59" s="11"/>
      <c r="BS59" s="11"/>
      <c r="BT59" s="11"/>
      <c r="BU59" s="11"/>
      <c r="BV59" s="11"/>
      <c r="BW59" s="45"/>
      <c r="BX59" s="17">
        <f>COUNTIF(I59,"&gt;=0")</f>
        <v>0</v>
      </c>
      <c r="BY59" s="16">
        <f>COUNTIF(K59,"&gt;=0")</f>
        <v>0</v>
      </c>
      <c r="BZ59" s="17">
        <f>COUNTIF(Y59,"&gt;=0")</f>
        <v>0</v>
      </c>
      <c r="CA59" s="16">
        <f>COUNTIF(AA59,"&gt;=0")</f>
        <v>0</v>
      </c>
    </row>
    <row r="60" spans="1:52" ht="6" customHeight="1">
      <c r="A60" s="53"/>
      <c r="B60" s="53"/>
      <c r="C60" s="54"/>
      <c r="D60" s="53"/>
      <c r="E60" s="54"/>
      <c r="F60" s="55"/>
      <c r="G60" s="54"/>
      <c r="H60" s="54"/>
      <c r="I60" s="54"/>
      <c r="J60" s="55"/>
      <c r="K60" s="54"/>
      <c r="L60" s="54"/>
      <c r="M60" s="54"/>
      <c r="N60" s="55"/>
      <c r="O60" s="54"/>
      <c r="P60" s="54"/>
      <c r="Q60" s="54"/>
      <c r="R60" s="54"/>
      <c r="S60" s="54"/>
      <c r="T60" s="53"/>
      <c r="U60" s="54"/>
      <c r="V60" s="55"/>
      <c r="W60" s="54"/>
      <c r="X60" s="54"/>
      <c r="Y60" s="54"/>
      <c r="Z60" s="55"/>
      <c r="AA60" s="54"/>
      <c r="AB60" s="54"/>
      <c r="AC60" s="54"/>
      <c r="AD60" s="55"/>
      <c r="AE60" s="54"/>
      <c r="AF60" s="54"/>
      <c r="AG60" s="54"/>
      <c r="AH60" s="56"/>
      <c r="AI60" s="54"/>
      <c r="AJ60" s="53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4"/>
      <c r="AZ60" s="4"/>
    </row>
  </sheetData>
  <sheetProtection password="C794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10</v>
      </c>
      <c r="B1" t="s">
        <v>11</v>
      </c>
    </row>
    <row r="2" spans="1:2" ht="15">
      <c r="A2" t="s">
        <v>12</v>
      </c>
      <c r="B2" t="s"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Lebenshilfe Celle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2013-04-22T11:27:03Z</cp:lastPrinted>
  <dcterms:created xsi:type="dcterms:W3CDTF">2012-06-08T11:51:17Z</dcterms:created>
  <dcterms:modified xsi:type="dcterms:W3CDTF">2014-04-03T05:48:03Z</dcterms:modified>
  <cp:category/>
  <cp:version/>
  <cp:contentType/>
  <cp:contentStatus/>
</cp:coreProperties>
</file>